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389519D4-8289-4686-BE5C-45FAAECB5799}" xr6:coauthVersionLast="47" xr6:coauthVersionMax="47" xr10:uidLastSave="{00000000-0000-0000-0000-000000000000}"/>
  <bookViews>
    <workbookView xWindow="-120" yWindow="-120" windowWidth="38640" windowHeight="21240" xr2:uid="{3407A3BA-7A8B-4C18-BE84-E0D554A8C582}"/>
  </bookViews>
  <sheets>
    <sheet name="IB 2025" sheetId="1" r:id="rId1"/>
    <sheet name="Bestellungen 2025" sheetId="3" r:id="rId2"/>
    <sheet name="IB angefragt" sheetId="2" r:id="rId3"/>
  </sheets>
  <definedNames>
    <definedName name="_xlnm._FilterDatabase" localSheetId="1" hidden="1">'Bestellungen 2025'!$A$1:$O$41</definedName>
    <definedName name="_xlnm._FilterDatabase" localSheetId="2" hidden="1">'IB angefragt'!$A$1:$J$41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 l="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10" i="1"/>
  <c r="J47" i="1" l="1"/>
  <c r="I47" i="1"/>
  <c r="J46" i="1"/>
  <c r="I46" i="1"/>
  <c r="J45" i="1"/>
  <c r="I45" i="1"/>
  <c r="J44" i="1"/>
  <c r="I44" i="1"/>
  <c r="J43" i="1"/>
  <c r="I43" i="1"/>
  <c r="J42" i="1"/>
  <c r="I42" i="1"/>
  <c r="J41" i="1"/>
  <c r="I41" i="1"/>
  <c r="J40" i="1"/>
  <c r="I40" i="1"/>
  <c r="J39" i="1"/>
  <c r="I39" i="1"/>
  <c r="J38" i="1"/>
  <c r="I38" i="1"/>
  <c r="J37" i="1"/>
  <c r="I37" i="1"/>
  <c r="J36" i="1"/>
  <c r="I36" i="1"/>
  <c r="J35" i="1"/>
  <c r="I35" i="1"/>
  <c r="J34" i="1"/>
  <c r="I34" i="1"/>
  <c r="J33" i="1"/>
  <c r="I33" i="1"/>
  <c r="J32" i="1"/>
  <c r="I32" i="1"/>
  <c r="J31" i="1"/>
  <c r="I31" i="1"/>
  <c r="J30" i="1"/>
  <c r="I30" i="1"/>
  <c r="J29" i="1"/>
  <c r="I29" i="1"/>
  <c r="J28" i="1"/>
  <c r="I28" i="1"/>
  <c r="J27" i="1"/>
  <c r="I27" i="1"/>
  <c r="J26" i="1"/>
  <c r="I26" i="1"/>
  <c r="J25" i="1"/>
  <c r="I25"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C47" i="1"/>
  <c r="C46" i="1"/>
  <c r="C45" i="1"/>
  <c r="C44" i="1"/>
  <c r="C43" i="1"/>
  <c r="C42" i="1"/>
  <c r="C41" i="1"/>
  <c r="C40" i="1"/>
  <c r="C39" i="1"/>
  <c r="C38" i="1"/>
  <c r="C37" i="1"/>
  <c r="C36" i="1"/>
  <c r="C35" i="1"/>
  <c r="C33" i="1"/>
  <c r="C32" i="1"/>
  <c r="C31" i="1"/>
  <c r="C30" i="1"/>
  <c r="C29" i="1"/>
  <c r="C28" i="1"/>
  <c r="C27" i="1"/>
  <c r="C26" i="1"/>
  <c r="C25" i="1"/>
  <c r="C24" i="1"/>
  <c r="C23" i="1"/>
  <c r="C22" i="1"/>
  <c r="C21" i="1"/>
  <c r="C20" i="1"/>
  <c r="C19" i="1"/>
  <c r="C18" i="1"/>
  <c r="C17" i="1"/>
  <c r="C16" i="1"/>
  <c r="C15" i="1"/>
  <c r="C14" i="1"/>
  <c r="C13" i="1"/>
  <c r="C12" i="1"/>
  <c r="C11" i="1"/>
  <c r="C10" i="1"/>
  <c r="C34" i="1"/>
</calcChain>
</file>

<file path=xl/sharedStrings.xml><?xml version="1.0" encoding="utf-8"?>
<sst xmlns="http://schemas.openxmlformats.org/spreadsheetml/2006/main" count="546" uniqueCount="290">
  <si>
    <t>Kapazitätsangaben zu den internen Bestellungen der unmittelbar nachgelagerten Netzbetreiber</t>
  </si>
  <si>
    <t>Veröffentlichung gemäß § 11 Ziffer 9 der Kooperationsvereinbarung zwischen den Betreibern von in Deutschland gelegenen Gasversorgungsnetzen (Änderungsfassung vom 31. März 2021)</t>
  </si>
  <si>
    <r>
      <rPr>
        <u/>
        <sz val="10"/>
        <rFont val="Arial"/>
        <family val="2"/>
      </rPr>
      <t>Hinweise:</t>
    </r>
    <r>
      <rPr>
        <sz val="10"/>
        <rFont val="Arial"/>
        <family val="2"/>
      </rPr>
      <t xml:space="preserve">
Die Veröffentlichung erfolgt gemäß des Informationsstandes auf Grundlage des aktuellen Bestellverfahrens und der vom jeweils nachgelagerten Netzbetreiber mitgeteilten Informationen. Sofern nach dem 15. Oktober eine Umwandlung von zunächst unterbrechbar zugesagten Kapazitäten in feste bzw. zeitlich befristet feste Kapazitäten durchgeführt wurde, wird die Veröffentlichung zeitnah korrigiert. Kapazitätsanpassungen im laufenden Bestelljahr nach § 15 KoV führen dagegen nicht zu einer Aktualisierung.
Eine Überprüfung der Richtigkeit der Mitteilung der aggregierten Werte der geschätzten Anteile der geschützten Letztverbraucher sowie der Leistungswerte von systemrelevanten Gaskraftwerken ist für den vorgelagerten Fernleitungsnetzbetreiber nicht möglich.</t>
    </r>
  </si>
  <si>
    <t>GASCADE Gastransport GmbH</t>
  </si>
  <si>
    <t>Kölnische Straße 108 - 112, 34125 Kassel</t>
  </si>
  <si>
    <t>nachgelagerter Netzbetreiber (nNB)</t>
  </si>
  <si>
    <t>Netzkopplungspunkt
bzw.
Ausspeisezone</t>
  </si>
  <si>
    <t>abgegebene interne Bestellung des nNB
(kWh/h)</t>
  </si>
  <si>
    <t>zwischen FNB und nNB vereinbarte zeitlich unbefristet feste Kapazitäten
(kWh/h)</t>
  </si>
  <si>
    <t>vom FNB angebotene zeitlich befristet feste Kapazitäten
(kWh/h)</t>
  </si>
  <si>
    <t>zwischen FNB und nNB vereinbarte zeitlich befristet feste Kapazitäten
(kWh/h)</t>
  </si>
  <si>
    <t>vom FNB angebotene unterbrechbare Kapazitäten
(kWh/h)</t>
  </si>
  <si>
    <t>zwischen FNB und nNB vereinbarte unterbrechbare Kapazitäten
(kWh/h)</t>
  </si>
  <si>
    <t>vom nNB mitgeteilter aggregierter Wert des geschätzten Anteils der geschützten Letztverbraucher
(kWh/h)</t>
  </si>
  <si>
    <t>vom nNB mitgeteilter aggregierter Wert der Leistungswerte von systemrelevanten Gaskraftwerken
(kWh/h)</t>
  </si>
  <si>
    <t>Bielefelder Netz GmbH</t>
  </si>
  <si>
    <t>Bielefeld (KOWI)</t>
  </si>
  <si>
    <t>Creos Deutschland GmbH</t>
  </si>
  <si>
    <t>Ostpfalz</t>
  </si>
  <si>
    <t>Currenta GmbH &amp; Co. OHG</t>
  </si>
  <si>
    <t>Uerdingen</t>
  </si>
  <si>
    <t>Leverkusen</t>
  </si>
  <si>
    <t>Dormagen Chempark H</t>
  </si>
  <si>
    <t>EAM Netz GmbH</t>
  </si>
  <si>
    <t>Malsfeld-Ostheim</t>
  </si>
  <si>
    <t>Energieversorgung Marienberg GmbH</t>
  </si>
  <si>
    <t>Marienberg</t>
  </si>
  <si>
    <t>e-Netz Südhessen GmbH &amp; Co. KG</t>
  </si>
  <si>
    <t>RMN</t>
  </si>
  <si>
    <t>Energie- und Wasserversorgung Altenburg GmbH</t>
  </si>
  <si>
    <t>Altenburg</t>
  </si>
  <si>
    <t>Energie- und Wasserversorgung Bünde GmbH</t>
  </si>
  <si>
    <t>Bünde</t>
  </si>
  <si>
    <t>EWR Netz GmbH</t>
  </si>
  <si>
    <t>Worms</t>
  </si>
  <si>
    <t>Gasnetz Hamburg GmbH</t>
  </si>
  <si>
    <t>Heidenau HH</t>
  </si>
  <si>
    <t>GeraNetz GmbH</t>
  </si>
  <si>
    <t>Gera-Gorlitzschberg</t>
  </si>
  <si>
    <t>GGEW Gruppen- Gas- und Elektrizitätswerk Bergstraße AG</t>
  </si>
  <si>
    <t>GWS Stadtwerke Hameln GmbH</t>
  </si>
  <si>
    <t>Hameln</t>
  </si>
  <si>
    <t>inetz GmbH</t>
  </si>
  <si>
    <t>Suedsachsen</t>
  </si>
  <si>
    <t>MAINGAU Energie GmbH</t>
  </si>
  <si>
    <t>Jügesheim II</t>
  </si>
  <si>
    <t>MEGA Monheimer Elektrizitäts- und Gasversorgungs GmbH</t>
  </si>
  <si>
    <t>Monheim</t>
  </si>
  <si>
    <t>Mitteldeutsche Netzgesellschaft Gas mbH</t>
  </si>
  <si>
    <t>Crimmitschau</t>
  </si>
  <si>
    <t>MVV Netze GmbH</t>
  </si>
  <si>
    <t>Mannheim-Waldhof</t>
  </si>
  <si>
    <t>Netzgesellschaft Gütersloh mbH</t>
  </si>
  <si>
    <t>Gütersloh-Verl</t>
  </si>
  <si>
    <t>Regionetz GmbH Aachen</t>
  </si>
  <si>
    <t>Aachen Süd</t>
  </si>
  <si>
    <t>Schleswig-Holstein Netz AG</t>
  </si>
  <si>
    <t>Heidenau SH</t>
  </si>
  <si>
    <t>Stadtwerke Frankenthal GmbH</t>
  </si>
  <si>
    <t>Mörsch-West</t>
  </si>
  <si>
    <t>Stadtwerke Glauchau Dienstleistungsgesellschaft mbH</t>
  </si>
  <si>
    <t>Glauchau</t>
  </si>
  <si>
    <t>Stadtwerke Hünfeld GmbH</t>
  </si>
  <si>
    <t>Hünfeld</t>
  </si>
  <si>
    <t>Stadtwerke Lemgo GmbH</t>
  </si>
  <si>
    <t>Lemgo</t>
  </si>
  <si>
    <t>Stadtwerke Lippstadt GmbH</t>
  </si>
  <si>
    <t>Lippstadt</t>
  </si>
  <si>
    <t>Stadtwerke Meerane GmbH</t>
  </si>
  <si>
    <t>Meerane</t>
  </si>
  <si>
    <t>Stadtwerke Ratingen GmbH</t>
  </si>
  <si>
    <t>Ratingen</t>
  </si>
  <si>
    <t>Stadtwerke Rotenburg (Wümme) G</t>
  </si>
  <si>
    <t>Rotenburg-Boetersen</t>
  </si>
  <si>
    <t>Stadtwerke Soest GmbH</t>
  </si>
  <si>
    <t>Soest</t>
  </si>
  <si>
    <t>Stadtwerke Stadtroda GmbH</t>
  </si>
  <si>
    <t>Stadtroda II</t>
  </si>
  <si>
    <t>Stadtwerke Weinheim GmbH</t>
  </si>
  <si>
    <t>Weinheim</t>
  </si>
  <si>
    <t>Stadtwerke Werdau GmbH</t>
  </si>
  <si>
    <t>Werdau</t>
  </si>
  <si>
    <t>TWL Netze GmbH</t>
  </si>
  <si>
    <t>TW Ludwigshafen</t>
  </si>
  <si>
    <t>Westnetz GmbH</t>
  </si>
  <si>
    <t>Warburg I</t>
  </si>
  <si>
    <t>WSW Netz GmbH</t>
  </si>
  <si>
    <t>Wuppertal-Hohenhagen</t>
  </si>
  <si>
    <t>Vermarktbare Kapazität</t>
  </si>
  <si>
    <t>Vorhalteleistung</t>
  </si>
  <si>
    <t>Höhe</t>
  </si>
  <si>
    <t>Kapazität bis</t>
  </si>
  <si>
    <t>Kapazität von</t>
  </si>
  <si>
    <t>Netzelement</t>
  </si>
  <si>
    <t>Partner</t>
  </si>
  <si>
    <t>Typ</t>
  </si>
  <si>
    <t>Status</t>
  </si>
  <si>
    <t>Kapazitätsrecht 
&gt; Netzelement 
&gt; IB-Zusatzinformation:
Systemrelevante Gaskraftwerke</t>
  </si>
  <si>
    <t>Kapazitätsrecht 
&gt; Netzelement 
&gt; IB-Zusatzinformation: 
Geschützte Letztverbraucher</t>
  </si>
  <si>
    <t>Zeitunkt Bestellung</t>
  </si>
  <si>
    <t>Externe ID</t>
  </si>
  <si>
    <t>Entgelt (Summe)
[Euro]</t>
  </si>
  <si>
    <t>Art Buchung</t>
  </si>
  <si>
    <t>Kapazität [kWh/h]</t>
  </si>
  <si>
    <t>OKZ (Ort)</t>
  </si>
  <si>
    <t>Netzpunkt</t>
  </si>
  <si>
    <t>nachgelagerter Netzbetreiber</t>
  </si>
  <si>
    <t>Netz</t>
  </si>
  <si>
    <t>Kapazitätsrecht 
&gt; Netzelement 
&gt; IB-Zusatzinformation: 
Abschaltvereinbarungen</t>
  </si>
  <si>
    <t>Export direkt aus dem GAS-X
GRDIB</t>
  </si>
  <si>
    <t>Referenzierter Geschäftsvorfall</t>
  </si>
  <si>
    <t>Angenommen</t>
  </si>
  <si>
    <t>Jahresbestellung</t>
  </si>
  <si>
    <t>Jügesheim II (EX)</t>
  </si>
  <si>
    <t>Malsfeld-Ostheim (EX)</t>
  </si>
  <si>
    <t>Stadtwerke Hameln Weserberglan</t>
  </si>
  <si>
    <t>Hameln (EX)</t>
  </si>
  <si>
    <t>Warburg I (EX)</t>
  </si>
  <si>
    <t>Stadtroda II (EX)</t>
  </si>
  <si>
    <t>Leverkusen (EX)</t>
  </si>
  <si>
    <t>Stadtwerke Glauchau Dienstleis</t>
  </si>
  <si>
    <t>Glauchau (EX)</t>
  </si>
  <si>
    <t>VersorgungsBetriebe Elbe</t>
  </si>
  <si>
    <t>Boizenburg (EX)</t>
  </si>
  <si>
    <t>Suedsachsen (EX)</t>
  </si>
  <si>
    <t>Schleswig-Holstein Netz GmbH</t>
  </si>
  <si>
    <t>Heidenau SH (EX)</t>
  </si>
  <si>
    <t>Gera-Gorlitzschberg (EX)</t>
  </si>
  <si>
    <t>EuW Bünde</t>
  </si>
  <si>
    <t>Bünde (EX)</t>
  </si>
  <si>
    <t>Soest (EX)</t>
  </si>
  <si>
    <t>Weinheim (EX)</t>
  </si>
  <si>
    <t>Rotenburg-Boetersen (EX)</t>
  </si>
  <si>
    <t>Hünfeld (EX)</t>
  </si>
  <si>
    <t>e-Netz Südhessen AG</t>
  </si>
  <si>
    <t>RMN (EX)</t>
  </si>
  <si>
    <t>Mannheim-Waldhof (EX)</t>
  </si>
  <si>
    <t>Dormagen Chempark H (EX)</t>
  </si>
  <si>
    <t>Uerdingen (EX)</t>
  </si>
  <si>
    <t>EuW Altenburg</t>
  </si>
  <si>
    <t>Altenburg (EX)</t>
  </si>
  <si>
    <t>GGEW Gruppen- Gas- und Elektri</t>
  </si>
  <si>
    <t>WIL (EX)</t>
  </si>
  <si>
    <t>Gütersloh-Verl (EX)</t>
  </si>
  <si>
    <t>Heidenau HH (EX)</t>
  </si>
  <si>
    <t>Mörsch-West (EX)</t>
  </si>
  <si>
    <t>TW Ludwigshafen (EX)</t>
  </si>
  <si>
    <t>Bielefeld (KOWI) (EX)</t>
  </si>
  <si>
    <t>Wuppertal-Hohenhagen (EX)</t>
  </si>
  <si>
    <t>Ratingen (EX)</t>
  </si>
  <si>
    <t>Meerane (EX)</t>
  </si>
  <si>
    <t>Lippstadt (EX)</t>
  </si>
  <si>
    <t xml:space="preserve">Energieversorgung Marienberg </t>
  </si>
  <si>
    <t>Marienberg (EX)</t>
  </si>
  <si>
    <t xml:space="preserve">MEGA Monheimer Elektrizitäts- </t>
  </si>
  <si>
    <t>Monheim (EX)</t>
  </si>
  <si>
    <t>Worms (EX)</t>
  </si>
  <si>
    <t>Mitteldeutsche Netzgesellschaf</t>
  </si>
  <si>
    <t>Crimmitschau (EX)</t>
  </si>
  <si>
    <t>Lemgo (EX)</t>
  </si>
  <si>
    <t>Ostpfalz (EX)</t>
  </si>
  <si>
    <t>Werdau (EX)</t>
  </si>
  <si>
    <t>Aachen Süd (EX)</t>
  </si>
  <si>
    <t>Netzelement &gt; Externe ID (OKZ (NP))</t>
  </si>
  <si>
    <t>GASCADE</t>
  </si>
  <si>
    <t>8AFC</t>
  </si>
  <si>
    <t>8AFC_EX</t>
  </si>
  <si>
    <t>IB</t>
  </si>
  <si>
    <t>IB-8AFC_2025</t>
  </si>
  <si>
    <t>01A+</t>
  </si>
  <si>
    <t>01A+_EX</t>
  </si>
  <si>
    <t>IB-01A+_2025</t>
  </si>
  <si>
    <t>88I+</t>
  </si>
  <si>
    <t>88I+_EX</t>
  </si>
  <si>
    <t>IB-88I+_2025</t>
  </si>
  <si>
    <t>8IRB</t>
  </si>
  <si>
    <t>8IRB_EX</t>
  </si>
  <si>
    <t>IB-8IRB_2025</t>
  </si>
  <si>
    <t>8GZA</t>
  </si>
  <si>
    <t>8GZA_EX</t>
  </si>
  <si>
    <t>IB-8GZA_2025</t>
  </si>
  <si>
    <t>1VCC</t>
  </si>
  <si>
    <t>1VCC_EX</t>
  </si>
  <si>
    <t>IB-1VCC_2025</t>
  </si>
  <si>
    <t>Energie- und Wasserversorgung / Bünde GmbH</t>
  </si>
  <si>
    <t>1FZA</t>
  </si>
  <si>
    <t>1FZA_EX</t>
  </si>
  <si>
    <t>IB-1FZA_2025</t>
  </si>
  <si>
    <t>55A+</t>
  </si>
  <si>
    <t>55A+_EX</t>
  </si>
  <si>
    <t>IB-55A+_2025</t>
  </si>
  <si>
    <t>EnergieNetz Mitte GmbH</t>
  </si>
  <si>
    <t>1LZA</t>
  </si>
  <si>
    <t>1LZA_EX</t>
  </si>
  <si>
    <t>IB-1LZA_2025</t>
  </si>
  <si>
    <t>2BZA</t>
  </si>
  <si>
    <t>2BZA_EX</t>
  </si>
  <si>
    <t>IB-2BZA_2025</t>
  </si>
  <si>
    <t>WIL</t>
  </si>
  <si>
    <t>11U+</t>
  </si>
  <si>
    <t>11U+_EX</t>
  </si>
  <si>
    <t>IB-11U+_2025</t>
  </si>
  <si>
    <t>7100</t>
  </si>
  <si>
    <t>7GZA_EX</t>
  </si>
  <si>
    <t>IB-7GZA_2025</t>
  </si>
  <si>
    <t>2EZA</t>
  </si>
  <si>
    <t>2EZA_EX</t>
  </si>
  <si>
    <t>IB-2EZA_2025</t>
  </si>
  <si>
    <t>1SEA</t>
  </si>
  <si>
    <t>1SEA_EX</t>
  </si>
  <si>
    <t>IB-1SEA_2025</t>
  </si>
  <si>
    <t>88B+</t>
  </si>
  <si>
    <t>88B+_EX</t>
  </si>
  <si>
    <t>IB-88B+_2025</t>
  </si>
  <si>
    <t>1VTB</t>
  </si>
  <si>
    <t>1VTB_EX</t>
  </si>
  <si>
    <t>IB-1VTB_2025</t>
  </si>
  <si>
    <t>2EEA</t>
  </si>
  <si>
    <t>2EEA_EX</t>
  </si>
  <si>
    <t>IB-2EEA_2025</t>
  </si>
  <si>
    <t>8AZA</t>
  </si>
  <si>
    <t>8AZA_EX</t>
  </si>
  <si>
    <t>IB-8AZA_2025</t>
  </si>
  <si>
    <t>88M+</t>
  </si>
  <si>
    <t>88M+_EX</t>
  </si>
  <si>
    <t>IB-88M+_2025</t>
  </si>
  <si>
    <t>7FRA_EX</t>
  </si>
  <si>
    <t>IB-7FRA_2025</t>
  </si>
  <si>
    <t>1VCF</t>
  </si>
  <si>
    <t>1VCF_EX</t>
  </si>
  <si>
    <t>IB-1VCF_2025</t>
  </si>
  <si>
    <t>52A+</t>
  </si>
  <si>
    <t>52A+_EX</t>
  </si>
  <si>
    <t>IB-52A+_2025</t>
  </si>
  <si>
    <t>Stadtwerke Hameln Weserbergland GmbH</t>
  </si>
  <si>
    <t>11B+</t>
  </si>
  <si>
    <t>11B+_EX</t>
  </si>
  <si>
    <t>IB-11B+_2025</t>
  </si>
  <si>
    <t>1NFA</t>
  </si>
  <si>
    <t>1NFA_EX</t>
  </si>
  <si>
    <t>IB-1NFA_2025</t>
  </si>
  <si>
    <t>1GZA</t>
  </si>
  <si>
    <t>1GZA_EX</t>
  </si>
  <si>
    <t>IB-1GZA_2025</t>
  </si>
  <si>
    <t>88A+</t>
  </si>
  <si>
    <t>88A+_EX</t>
  </si>
  <si>
    <t>IB-88A+_2025</t>
  </si>
  <si>
    <t>5AKA</t>
  </si>
  <si>
    <t>5AKA_EX</t>
  </si>
  <si>
    <t>IB-5AKA_2025</t>
  </si>
  <si>
    <t>8GWB</t>
  </si>
  <si>
    <t>8GWB_EX</t>
  </si>
  <si>
    <t>IB-8GWB_2025</t>
  </si>
  <si>
    <t>Stadtwerke Rotenburg (Wümme) GmbH</t>
  </si>
  <si>
    <t>7CZA</t>
  </si>
  <si>
    <t>7CZA_EX</t>
  </si>
  <si>
    <t>IB-7CZA_2025</t>
  </si>
  <si>
    <t>8CLA</t>
  </si>
  <si>
    <t>8CLA_EX</t>
  </si>
  <si>
    <t>IB-8CLA_2025</t>
  </si>
  <si>
    <t>2FZA</t>
  </si>
  <si>
    <t>2FZA_EX</t>
  </si>
  <si>
    <t>IB-2FZA_2025</t>
  </si>
  <si>
    <t>1UZB</t>
  </si>
  <si>
    <t>1UZB_EX</t>
  </si>
  <si>
    <t>IB-1UZB_2025</t>
  </si>
  <si>
    <t>2EFA</t>
  </si>
  <si>
    <t>2EFA_EX</t>
  </si>
  <si>
    <t>IB-2EFA_2025</t>
  </si>
  <si>
    <t>0AAA</t>
  </si>
  <si>
    <t>0AAA_EX</t>
  </si>
  <si>
    <t>IB-0AAA_2025</t>
  </si>
  <si>
    <t>8FZA</t>
  </si>
  <si>
    <t>8FZA_EX</t>
  </si>
  <si>
    <t>IB-8FZA_2025</t>
  </si>
  <si>
    <t>1IMA</t>
  </si>
  <si>
    <t>1IMA_EX</t>
  </si>
  <si>
    <t>IB-1IMA_2025</t>
  </si>
  <si>
    <t>11A+</t>
  </si>
  <si>
    <t>11A+_EX</t>
  </si>
  <si>
    <t>IB-11A+_2025</t>
  </si>
  <si>
    <t>22A+</t>
  </si>
  <si>
    <t>22A+_EX</t>
  </si>
  <si>
    <t>IB-22A+_2025</t>
  </si>
  <si>
    <t>NEL</t>
  </si>
  <si>
    <t>VersorgungsBetriebe Elbe GmbH</t>
  </si>
  <si>
    <t>Boizenburg</t>
  </si>
  <si>
    <t>93DRA</t>
  </si>
  <si>
    <t>93DRA_EX</t>
  </si>
  <si>
    <t>IB-93DRA_2025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</si>
</sst>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mm"/>
  </numFmts>
  <fonts count="15" x14ac:knownFonts="1">
    <font>
      <sz val="11"/>
      <color indexed="8"/>
      <name val="Calibri"/>
      <family val="2"/>
      <scheme val="minor"/>
    </font>
    <font>
      <sz val="11"/>
      <color indexed="8"/>
      <name val="Calibri"/>
      <family val="2"/>
      <scheme val="minor"/>
    </font>
    <font>
      <b/>
      <sz val="20"/>
      <name val="Arial"/>
      <family val="2"/>
    </font>
    <font>
      <sz val="12"/>
      <name val="Arial"/>
      <family val="2"/>
    </font>
    <font>
      <sz val="14"/>
      <name val="Arial"/>
      <family val="2"/>
    </font>
    <font>
      <sz val="10"/>
      <name val="Arial"/>
      <family val="2"/>
    </font>
    <font>
      <u/>
      <sz val="10"/>
      <name val="Arial"/>
      <family val="2"/>
    </font>
    <font>
      <sz val="12"/>
      <color indexed="9"/>
      <name val="Arial"/>
      <family val="2"/>
    </font>
    <font>
      <sz val="12"/>
      <color theme="0"/>
      <name val="Arial"/>
      <family val="2"/>
    </font>
    <font>
      <sz val="11"/>
      <color theme="0"/>
      <name val="Arial"/>
      <family val="2"/>
    </font>
    <font>
      <sz val="12"/>
      <color rgb="FFFF0000"/>
      <name val="Arial"/>
      <family val="2"/>
    </font>
    <font>
      <b/>
      <sz val="11"/>
      <name val="Calibri"/>
      <family val="2"/>
    </font>
    <font>
      <sz val="11"/>
      <name val="Calibri"/>
      <family val="2"/>
    </font>
    <font>
      <b/>
      <sz val="11"/>
      <name val="Calibri"/>
    </font>
    <font>
      <b/>
      <sz val="11"/>
      <color rgb="FFC00000"/>
      <name val="Calibri"/>
      <family val="2"/>
    </font>
  </fonts>
  <fills count="7">
    <fill>
      <patternFill patternType="none"/>
    </fill>
    <fill>
      <patternFill patternType="gray125"/>
    </fill>
    <fill>
      <patternFill patternType="solid">
        <fgColor rgb="FF3C7592"/>
        <bgColor indexed="64"/>
      </patternFill>
    </fill>
    <fill>
      <patternFill patternType="solid">
        <fgColor rgb="FF930940"/>
        <bgColor indexed="64"/>
      </patternFill>
    </fill>
    <fill>
      <patternFill patternType="solid">
        <fgColor theme="0" tint="-0.14999847407452621"/>
        <bgColor indexed="64"/>
      </patternFill>
    </fill>
    <fill>
      <patternFill patternType="solid">
        <fgColor rgb="FFCCCCFF"/>
      </patternFill>
    </fill>
    <fill>
      <patternFill patternType="solid">
        <fgColor rgb="FFFFCCCC"/>
        <bgColor indexed="64"/>
      </patternFill>
    </fill>
  </fills>
  <borders count="7">
    <border>
      <left/>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bottom/>
      <diagonal/>
    </border>
    <border>
      <left/>
      <right style="medium">
        <color theme="0"/>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61">
    <xf numFmtId="0" fontId="0" fillId="0" borderId="0" xfId="0"/>
    <xf numFmtId="0" fontId="0" fillId="0" borderId="0" xfId="0"/>
    <xf numFmtId="0" fontId="3" fillId="0" borderId="0" xfId="0" applyFont="1"/>
    <xf numFmtId="3" fontId="3" fillId="0" borderId="0" xfId="0" applyNumberFormat="1" applyFont="1"/>
    <xf numFmtId="3" fontId="3" fillId="0" borderId="0" xfId="0" applyNumberFormat="1" applyFont="1" applyAlignment="1">
      <alignment horizontal="right"/>
    </xf>
    <xf numFmtId="3" fontId="0" fillId="0" borderId="0" xfId="0" applyNumberFormat="1" applyAlignment="1">
      <alignment vertical="top"/>
    </xf>
    <xf numFmtId="3" fontId="0" fillId="0" borderId="0" xfId="0" applyNumberFormat="1" applyAlignment="1">
      <alignment horizontal="right" vertical="top"/>
    </xf>
    <xf numFmtId="14" fontId="9" fillId="3" borderId="1" xfId="0" quotePrefix="1" applyNumberFormat="1" applyFont="1" applyFill="1" applyBorder="1" applyAlignment="1" applyProtection="1">
      <alignment horizontal="right" vertical="center"/>
      <protection locked="0"/>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3" fontId="8" fillId="0" borderId="1"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right" vertical="center"/>
      <protection locked="0"/>
    </xf>
    <xf numFmtId="3" fontId="8" fillId="0" borderId="1" xfId="0" applyNumberFormat="1" applyFont="1" applyBorder="1" applyAlignment="1" applyProtection="1">
      <alignment horizontal="right" vertical="center"/>
      <protection locked="0"/>
    </xf>
    <xf numFmtId="1" fontId="8" fillId="0" borderId="4" xfId="0" applyNumberFormat="1" applyFont="1" applyBorder="1" applyAlignment="1" applyProtection="1">
      <alignment horizontal="center" vertical="center"/>
      <protection locked="0"/>
    </xf>
    <xf numFmtId="1" fontId="8" fillId="0" borderId="0" xfId="0" applyNumberFormat="1" applyFont="1" applyAlignment="1" applyProtection="1">
      <alignment horizontal="center" vertical="center"/>
      <protection locked="0"/>
    </xf>
    <xf numFmtId="3" fontId="10" fillId="0" borderId="5" xfId="0" applyNumberFormat="1" applyFont="1" applyBorder="1" applyAlignment="1" applyProtection="1">
      <alignment horizontal="center" vertical="center"/>
      <protection locked="0"/>
    </xf>
    <xf numFmtId="3" fontId="10" fillId="0" borderId="4" xfId="0" applyNumberFormat="1" applyFont="1" applyBorder="1" applyAlignment="1" applyProtection="1">
      <alignment horizontal="center" vertical="center"/>
      <protection locked="0"/>
    </xf>
    <xf numFmtId="3" fontId="8" fillId="0" borderId="0" xfId="0" applyNumberFormat="1" applyFont="1" applyAlignment="1" applyProtection="1">
      <alignment horizontal="center" vertical="center"/>
      <protection locked="0"/>
    </xf>
    <xf numFmtId="3" fontId="8" fillId="0" borderId="5" xfId="0" applyNumberFormat="1" applyFont="1" applyBorder="1" applyAlignment="1" applyProtection="1">
      <alignment horizontal="center" vertical="center"/>
      <protection locked="0"/>
    </xf>
    <xf numFmtId="3" fontId="8" fillId="0" borderId="4" xfId="0" applyNumberFormat="1" applyFont="1" applyBorder="1" applyAlignment="1" applyProtection="1">
      <alignment horizontal="center" vertical="center"/>
      <protection locked="0"/>
    </xf>
    <xf numFmtId="3" fontId="8" fillId="0" borderId="5" xfId="0" applyNumberFormat="1" applyFont="1" applyBorder="1" applyAlignment="1" applyProtection="1">
      <alignment horizontal="right" vertical="center"/>
      <protection locked="0"/>
    </xf>
    <xf numFmtId="3" fontId="8" fillId="0" borderId="4" xfId="0" applyNumberFormat="1" applyFont="1" applyBorder="1" applyAlignment="1" applyProtection="1">
      <alignment horizontal="right" vertical="center"/>
      <protection locked="0"/>
    </xf>
    <xf numFmtId="0" fontId="7" fillId="2" borderId="6" xfId="0" applyFont="1" applyFill="1" applyBorder="1" applyAlignment="1">
      <alignment horizontal="center" vertical="center" wrapText="1"/>
    </xf>
    <xf numFmtId="3" fontId="7" fillId="2" borderId="6" xfId="0" applyNumberFormat="1" applyFont="1" applyFill="1" applyBorder="1" applyAlignment="1">
      <alignment horizontal="center" vertical="center" wrapText="1"/>
    </xf>
    <xf numFmtId="3" fontId="7" fillId="2" borderId="6" xfId="0" applyNumberFormat="1" applyFont="1" applyFill="1" applyBorder="1" applyAlignment="1">
      <alignment horizontal="right" vertical="center" wrapText="1"/>
    </xf>
    <xf numFmtId="0" fontId="0" fillId="4" borderId="6" xfId="0" applyFill="1" applyBorder="1"/>
    <xf numFmtId="3" fontId="0" fillId="4" borderId="6" xfId="0" applyNumberFormat="1" applyFill="1" applyBorder="1"/>
    <xf numFmtId="0" fontId="11" fillId="0" borderId="0" xfId="0" applyFont="1" applyAlignment="1">
      <alignment horizontal="center"/>
    </xf>
    <xf numFmtId="164" fontId="0" fillId="0" borderId="0" xfId="0" applyNumberFormat="1" applyAlignment="1">
      <alignment horizontal="center" wrapText="1"/>
    </xf>
    <xf numFmtId="0" fontId="0" fillId="4" borderId="6" xfId="0" applyFill="1" applyBorder="1" applyAlignment="1">
      <alignment horizontal="left" vertical="center" wrapText="1"/>
    </xf>
    <xf numFmtId="3" fontId="0" fillId="4" borderId="6" xfId="0" applyNumberFormat="1" applyFill="1" applyBorder="1" applyAlignment="1">
      <alignment horizontal="right" wrapText="1"/>
    </xf>
    <xf numFmtId="3" fontId="12" fillId="4" borderId="6" xfId="0" quotePrefix="1" applyNumberFormat="1" applyFont="1" applyFill="1" applyBorder="1" applyAlignment="1">
      <alignment horizontal="center"/>
    </xf>
    <xf numFmtId="3" fontId="1" fillId="4" borderId="6" xfId="1" applyNumberFormat="1" applyFill="1" applyBorder="1" applyAlignment="1">
      <alignment horizontal="right" wrapText="1"/>
    </xf>
    <xf numFmtId="0" fontId="0" fillId="0" borderId="0" xfId="0" applyAlignment="1">
      <alignment horizontal="left" wrapText="1"/>
    </xf>
    <xf numFmtId="3" fontId="0" fillId="0" borderId="0" xfId="0" applyNumberFormat="1" applyAlignment="1">
      <alignment horizontal="left" wrapText="1"/>
    </xf>
    <xf numFmtId="3" fontId="0" fillId="0" borderId="0" xfId="0" applyNumberFormat="1" applyAlignment="1">
      <alignment horizontal="right" wrapText="1"/>
    </xf>
    <xf numFmtId="3" fontId="0" fillId="0" borderId="0" xfId="0" applyNumberFormat="1" applyAlignment="1">
      <alignment horizontal="center" wrapText="1"/>
    </xf>
    <xf numFmtId="3" fontId="0" fillId="0" borderId="0" xfId="0" applyNumberFormat="1"/>
    <xf numFmtId="3" fontId="0" fillId="0" borderId="0" xfId="0" applyNumberFormat="1" applyAlignment="1">
      <alignment horizontal="right"/>
    </xf>
    <xf numFmtId="22" fontId="0" fillId="0" borderId="0" xfId="0" applyNumberFormat="1" applyAlignment="1">
      <alignment horizontal="left"/>
    </xf>
    <xf numFmtId="0" fontId="0" fillId="0" borderId="0" xfId="0" applyAlignment="1">
      <alignment horizontal="left"/>
    </xf>
    <xf numFmtId="3" fontId="13" fillId="0" borderId="0" xfId="0" applyNumberFormat="1" applyFont="1" applyAlignment="1">
      <alignment horizontal="right" wrapText="1"/>
    </xf>
    <xf numFmtId="22" fontId="13" fillId="0" borderId="0" xfId="0" applyNumberFormat="1" applyFont="1" applyAlignment="1">
      <alignment horizontal="left" wrapText="1"/>
    </xf>
    <xf numFmtId="0" fontId="13" fillId="0" borderId="0" xfId="0" applyFont="1" applyAlignment="1">
      <alignment horizontal="left" wrapText="1"/>
    </xf>
    <xf numFmtId="4" fontId="0" fillId="0" borderId="0" xfId="0" applyNumberFormat="1" applyAlignment="1">
      <alignment horizontal="right" wrapText="1"/>
    </xf>
    <xf numFmtId="0" fontId="0" fillId="0" borderId="0" xfId="0" applyAlignment="1">
      <alignment horizontal="center" wrapText="1"/>
    </xf>
    <xf numFmtId="0" fontId="13" fillId="5" borderId="6" xfId="0" applyFont="1" applyFill="1" applyBorder="1" applyAlignment="1">
      <alignment horizontal="center" wrapText="1"/>
    </xf>
    <xf numFmtId="0" fontId="13" fillId="5" borderId="6" xfId="0" applyFont="1" applyFill="1" applyBorder="1" applyAlignment="1">
      <alignment horizontal="right" wrapText="1"/>
    </xf>
    <xf numFmtId="0" fontId="13" fillId="5" borderId="6" xfId="0" applyFont="1" applyFill="1" applyBorder="1" applyAlignment="1">
      <alignment horizontal="left" wrapText="1"/>
    </xf>
    <xf numFmtId="3" fontId="14" fillId="6" borderId="0" xfId="0" applyNumberFormat="1" applyFont="1" applyFill="1" applyAlignment="1">
      <alignment horizontal="center" wrapText="1"/>
    </xf>
    <xf numFmtId="0" fontId="0" fillId="4" borderId="6" xfId="0" quotePrefix="1" applyFill="1" applyBorder="1"/>
    <xf numFmtId="1" fontId="8" fillId="3" borderId="0" xfId="0" applyNumberFormat="1" applyFont="1" applyFill="1" applyAlignment="1" applyProtection="1">
      <alignment horizontal="center" vertical="center"/>
      <protection locked="0"/>
    </xf>
    <xf numFmtId="0" fontId="2" fillId="0" borderId="0" xfId="0" applyFont="1"/>
    <xf numFmtId="0" fontId="0" fillId="0" borderId="0" xfId="0"/>
    <xf numFmtId="0" fontId="4" fillId="0" borderId="0" xfId="0" applyFont="1"/>
    <xf numFmtId="0" fontId="5" fillId="0" borderId="0" xfId="0" applyFont="1" applyAlignment="1">
      <alignment horizontal="left" vertical="center" wrapText="1"/>
    </xf>
    <xf numFmtId="0" fontId="7" fillId="2" borderId="0" xfId="0" applyFont="1" applyFill="1" applyAlignment="1">
      <alignment horizontal="center" vertical="center" wrapText="1"/>
    </xf>
    <xf numFmtId="0" fontId="0" fillId="2" borderId="0" xfId="0" applyFill="1" applyAlignment="1">
      <alignment horizontal="center" vertical="center" wrapText="1"/>
    </xf>
    <xf numFmtId="3" fontId="8" fillId="0" borderId="1" xfId="0" applyNumberFormat="1" applyFont="1" applyBorder="1" applyAlignment="1" applyProtection="1">
      <alignment horizontal="center" vertical="center" wrapText="1"/>
      <protection locked="0"/>
    </xf>
    <xf numFmtId="3" fontId="8" fillId="0" borderId="2" xfId="0" applyNumberFormat="1" applyFont="1" applyBorder="1" applyAlignment="1" applyProtection="1">
      <alignment horizontal="center" vertical="center" wrapText="1"/>
      <protection locked="0"/>
    </xf>
    <xf numFmtId="3" fontId="8" fillId="0" borderId="3" xfId="0" applyNumberFormat="1" applyFont="1" applyBorder="1" applyAlignment="1" applyProtection="1">
      <alignment horizontal="center" vertical="center" wrapText="1"/>
      <protection locked="0"/>
    </xf>
  </cellXfs>
  <cellStyles count="2">
    <cellStyle name="Standard" xfId="0" builtinId="0"/>
    <cellStyle name="Standard 2" xfId="1" xr:uid="{047D0291-E122-4135-9A74-4CA77D12826C}"/>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6A251-0726-4B84-A39E-B3E7FEEC1F3A}">
  <sheetPr>
    <pageSetUpPr fitToPage="1"/>
  </sheetPr>
  <dimension ref="A1:K55"/>
  <sheetViews>
    <sheetView tabSelected="1" workbookViewId="0">
      <pane ySplit="9" topLeftCell="A32" activePane="bottomLeft" state="frozen"/>
      <selection pane="bottomLeft" activeCell="B46" sqref="B46"/>
    </sheetView>
  </sheetViews>
  <sheetFormatPr baseColWidth="10" defaultColWidth="26.28515625" defaultRowHeight="15" x14ac:dyDescent="0.25"/>
  <cols>
    <col min="1" max="1" width="53.140625" customWidth="1"/>
    <col min="2" max="2" width="26.140625" bestFit="1" customWidth="1"/>
    <col min="3" max="3" width="16.7109375" style="37" customWidth="1"/>
    <col min="4" max="4" width="30" style="37" customWidth="1"/>
    <col min="5" max="5" width="22" style="37" customWidth="1"/>
    <col min="6" max="7" width="21" style="37" customWidth="1"/>
    <col min="8" max="8" width="24" style="37" customWidth="1"/>
    <col min="9" max="9" width="27" style="38" customWidth="1"/>
    <col min="10" max="10" width="19" style="38" customWidth="1"/>
    <col min="11" max="11" width="24" customWidth="1"/>
  </cols>
  <sheetData>
    <row r="1" spans="1:11" ht="26.25" x14ac:dyDescent="0.4">
      <c r="A1" s="52" t="s">
        <v>0</v>
      </c>
      <c r="B1" s="52"/>
      <c r="C1" s="53"/>
      <c r="D1" s="53"/>
      <c r="E1" s="53"/>
      <c r="F1" s="53"/>
      <c r="G1" s="53"/>
      <c r="H1" s="53"/>
      <c r="I1" s="53"/>
      <c r="J1" s="53"/>
    </row>
    <row r="2" spans="1:11" ht="15.75" x14ac:dyDescent="0.25">
      <c r="A2" s="2" t="s">
        <v>1</v>
      </c>
      <c r="B2" s="2"/>
      <c r="C2" s="3"/>
      <c r="D2" s="3"/>
      <c r="E2" s="3"/>
      <c r="F2" s="3"/>
      <c r="G2" s="3"/>
      <c r="H2" s="3"/>
      <c r="I2" s="4"/>
      <c r="J2" s="4"/>
    </row>
    <row r="3" spans="1:11" ht="18" x14ac:dyDescent="0.25">
      <c r="A3" s="54"/>
      <c r="B3" s="53"/>
      <c r="C3" s="53"/>
      <c r="D3" s="53"/>
      <c r="E3" s="53"/>
      <c r="F3" s="53"/>
      <c r="G3" s="53"/>
      <c r="H3" s="53"/>
      <c r="I3" s="53"/>
      <c r="J3" s="53"/>
    </row>
    <row r="4" spans="1:11" ht="57" customHeight="1" x14ac:dyDescent="0.25">
      <c r="A4" s="55" t="s">
        <v>2</v>
      </c>
      <c r="B4" s="55"/>
      <c r="C4" s="55"/>
      <c r="D4" s="55"/>
      <c r="E4" s="55"/>
      <c r="F4" s="55"/>
      <c r="G4" s="55"/>
      <c r="H4" s="55"/>
      <c r="I4" s="55"/>
      <c r="J4" s="55"/>
    </row>
    <row r="5" spans="1:11" ht="18" x14ac:dyDescent="0.25">
      <c r="A5" s="54"/>
      <c r="B5" s="53"/>
      <c r="C5" s="53"/>
      <c r="D5" s="53"/>
      <c r="E5" s="53"/>
      <c r="F5" s="53"/>
      <c r="G5" s="53"/>
      <c r="H5" s="53"/>
      <c r="I5" s="53"/>
      <c r="J5" s="53"/>
    </row>
    <row r="6" spans="1:11" ht="15.75" thickBot="1" x14ac:dyDescent="0.3">
      <c r="A6" s="56" t="s">
        <v>3</v>
      </c>
      <c r="B6" s="57"/>
      <c r="C6" s="57"/>
      <c r="D6" s="57"/>
      <c r="E6" s="5"/>
      <c r="F6" s="58"/>
      <c r="G6" s="59"/>
      <c r="H6" s="60"/>
      <c r="I6" s="6"/>
      <c r="J6" s="7">
        <v>45534</v>
      </c>
    </row>
    <row r="7" spans="1:11" ht="15.75" thickBot="1" x14ac:dyDescent="0.3">
      <c r="A7" s="51" t="s">
        <v>4</v>
      </c>
      <c r="B7" s="51"/>
      <c r="C7" s="51"/>
      <c r="D7" s="51"/>
      <c r="E7" s="8"/>
      <c r="F7" s="9"/>
      <c r="G7" s="10"/>
      <c r="H7" s="8"/>
      <c r="I7" s="11"/>
      <c r="J7" s="12"/>
    </row>
    <row r="8" spans="1:11" x14ac:dyDescent="0.25">
      <c r="A8" s="13"/>
      <c r="B8" s="14"/>
      <c r="C8" s="15"/>
      <c r="D8" s="16"/>
      <c r="E8" s="17"/>
      <c r="F8" s="18"/>
      <c r="G8" s="19"/>
      <c r="H8" s="17"/>
      <c r="I8" s="20"/>
      <c r="J8" s="21"/>
    </row>
    <row r="9" spans="1:11" ht="135" x14ac:dyDescent="0.25">
      <c r="A9" s="22" t="s">
        <v>5</v>
      </c>
      <c r="B9" s="22" t="s">
        <v>6</v>
      </c>
      <c r="C9" s="23" t="s">
        <v>7</v>
      </c>
      <c r="D9" s="23" t="s">
        <v>8</v>
      </c>
      <c r="E9" s="23" t="s">
        <v>9</v>
      </c>
      <c r="F9" s="23" t="s">
        <v>10</v>
      </c>
      <c r="G9" s="23" t="s">
        <v>11</v>
      </c>
      <c r="H9" s="23" t="s">
        <v>12</v>
      </c>
      <c r="I9" s="24" t="s">
        <v>13</v>
      </c>
      <c r="J9" s="24" t="s">
        <v>14</v>
      </c>
    </row>
    <row r="10" spans="1:11" ht="15" customHeight="1" x14ac:dyDescent="0.25">
      <c r="A10" s="25" t="s">
        <v>15</v>
      </c>
      <c r="B10" s="25" t="s">
        <v>16</v>
      </c>
      <c r="C10" s="26">
        <f>SUMIFS('IB angefragt'!H:H,'IB angefragt'!D:D,CONCATENATE('IB 2025'!B10," (EX)"),'IB angefragt'!B:B,"Erhöhung")+SUMIFS('IB angefragt'!H:H,'IB angefragt'!D:D,CONCATENATE('IB 2025'!B10," (EX)"),'IB angefragt'!B:B,"Jahresbestellung")</f>
        <v>100000</v>
      </c>
      <c r="D10" s="26">
        <f>SUMIFS('Bestellungen 2025'!F:F,'Bestellungen 2025'!C:C,'IB 2025'!B10,'Bestellungen 2025'!I:I,"IB")+SUMIFS('Bestellungen 2025'!F:F,'Bestellungen 2025'!C:C,'IB 2025'!B10,'Bestellungen 2025'!I:I,"ERH")</f>
        <v>100000</v>
      </c>
      <c r="E10" s="26">
        <v>0</v>
      </c>
      <c r="F10" s="26">
        <v>0</v>
      </c>
      <c r="G10" s="26">
        <v>0</v>
      </c>
      <c r="H10" s="26">
        <v>0</v>
      </c>
      <c r="I10" s="26">
        <f>SUMIF('Bestellungen 2025'!$C:$C,'IB 2025'!$B10,'Bestellungen 2025'!N:N)</f>
        <v>100000</v>
      </c>
      <c r="J10" s="26">
        <f>SUMIF('Bestellungen 2025'!$C:$C,'IB 2025'!$B10,'Bestellungen 2025'!O:O)</f>
        <v>0</v>
      </c>
      <c r="K10" s="27"/>
    </row>
    <row r="11" spans="1:11" ht="15" customHeight="1" x14ac:dyDescent="0.25">
      <c r="A11" s="25" t="s">
        <v>17</v>
      </c>
      <c r="B11" s="25" t="s">
        <v>18</v>
      </c>
      <c r="C11" s="26">
        <f>SUMIFS('IB angefragt'!H:H,'IB angefragt'!D:D,CONCATENATE('IB 2025'!B11," (EX)"),'IB angefragt'!B:B,"Erhöhung")+SUMIFS('IB angefragt'!H:H,'IB angefragt'!D:D,CONCATENATE('IB 2025'!B11," (EX)"),'IB angefragt'!B:B,"Jahresbestellung")</f>
        <v>1255362</v>
      </c>
      <c r="D11" s="26">
        <f>SUMIFS('Bestellungen 2025'!F:F,'Bestellungen 2025'!C:C,'IB 2025'!B11,'Bestellungen 2025'!I:I,"IB")+SUMIFS('Bestellungen 2025'!F:F,'Bestellungen 2025'!C:C,'IB 2025'!B11,'Bestellungen 2025'!I:I,"ERH")</f>
        <v>1255362</v>
      </c>
      <c r="E11" s="26">
        <v>0</v>
      </c>
      <c r="F11" s="26">
        <v>0</v>
      </c>
      <c r="G11" s="26">
        <v>0</v>
      </c>
      <c r="H11" s="26">
        <v>0</v>
      </c>
      <c r="I11" s="26">
        <f>SUMIF('Bestellungen 2025'!$C:$C,'IB 2025'!$B11,'Bestellungen 2025'!N:N)</f>
        <v>613318</v>
      </c>
      <c r="J11" s="26">
        <f>SUMIF('Bestellungen 2025'!$C:$C,'IB 2025'!$B11,'Bestellungen 2025'!O:O)</f>
        <v>0</v>
      </c>
      <c r="K11" s="27"/>
    </row>
    <row r="12" spans="1:11" ht="15" customHeight="1" x14ac:dyDescent="0.25">
      <c r="A12" s="25" t="s">
        <v>19</v>
      </c>
      <c r="B12" s="25" t="s">
        <v>20</v>
      </c>
      <c r="C12" s="26">
        <f>SUMIFS('IB angefragt'!H:H,'IB angefragt'!D:D,CONCATENATE('IB 2025'!B12," (EX)"),'IB angefragt'!B:B,"Erhöhung")+SUMIFS('IB angefragt'!H:H,'IB angefragt'!D:D,CONCATENATE('IB 2025'!B12," (EX)"),'IB angefragt'!B:B,"Jahresbestellung")</f>
        <v>520000</v>
      </c>
      <c r="D12" s="26">
        <f>SUMIFS('Bestellungen 2025'!F:F,'Bestellungen 2025'!C:C,'IB 2025'!B12,'Bestellungen 2025'!I:I,"IB")+SUMIFS('Bestellungen 2025'!F:F,'Bestellungen 2025'!C:C,'IB 2025'!B12,'Bestellungen 2025'!I:I,"ERH")</f>
        <v>520000</v>
      </c>
      <c r="E12" s="26">
        <v>0</v>
      </c>
      <c r="F12" s="26">
        <v>0</v>
      </c>
      <c r="G12" s="26">
        <v>0</v>
      </c>
      <c r="H12" s="26">
        <v>0</v>
      </c>
      <c r="I12" s="26">
        <f>SUMIF('Bestellungen 2025'!$C:$C,'IB 2025'!$B12,'Bestellungen 2025'!N:N)</f>
        <v>0</v>
      </c>
      <c r="J12" s="26">
        <f>SUMIF('Bestellungen 2025'!$C:$C,'IB 2025'!$B12,'Bestellungen 2025'!O:O)</f>
        <v>0</v>
      </c>
      <c r="K12" s="27"/>
    </row>
    <row r="13" spans="1:11" ht="15" customHeight="1" x14ac:dyDescent="0.25">
      <c r="A13" s="25" t="s">
        <v>19</v>
      </c>
      <c r="B13" s="25" t="s">
        <v>21</v>
      </c>
      <c r="C13" s="26">
        <f>SUMIFS('IB angefragt'!H:H,'IB angefragt'!D:D,CONCATENATE('IB 2025'!B13," (EX)"),'IB angefragt'!B:B,"Erhöhung")+SUMIFS('IB angefragt'!H:H,'IB angefragt'!D:D,CONCATENATE('IB 2025'!B13," (EX)"),'IB angefragt'!B:B,"Jahresbestellung")</f>
        <v>432000</v>
      </c>
      <c r="D13" s="26">
        <f>SUMIFS('Bestellungen 2025'!F:F,'Bestellungen 2025'!C:C,'IB 2025'!B13,'Bestellungen 2025'!I:I,"IB")+SUMIFS('Bestellungen 2025'!F:F,'Bestellungen 2025'!C:C,'IB 2025'!B13,'Bestellungen 2025'!I:I,"ERH")</f>
        <v>432000</v>
      </c>
      <c r="E13" s="26">
        <v>0</v>
      </c>
      <c r="F13" s="26">
        <v>0</v>
      </c>
      <c r="G13" s="26">
        <v>0</v>
      </c>
      <c r="H13" s="26">
        <v>0</v>
      </c>
      <c r="I13" s="26">
        <f>SUMIF('Bestellungen 2025'!$C:$C,'IB 2025'!$B13,'Bestellungen 2025'!N:N)</f>
        <v>0</v>
      </c>
      <c r="J13" s="26">
        <f>SUMIF('Bestellungen 2025'!$C:$C,'IB 2025'!$B13,'Bestellungen 2025'!O:O)</f>
        <v>0</v>
      </c>
      <c r="K13" s="28"/>
    </row>
    <row r="14" spans="1:11" ht="15" customHeight="1" x14ac:dyDescent="0.25">
      <c r="A14" s="25" t="s">
        <v>19</v>
      </c>
      <c r="B14" s="25" t="s">
        <v>22</v>
      </c>
      <c r="C14" s="26">
        <f>SUMIFS('IB angefragt'!H:H,'IB angefragt'!D:D,CONCATENATE('IB 2025'!B14," (EX)"),'IB angefragt'!B:B,"Erhöhung")+SUMIFS('IB angefragt'!H:H,'IB angefragt'!D:D,CONCATENATE('IB 2025'!B14," (EX)"),'IB angefragt'!B:B,"Jahresbestellung")</f>
        <v>2017000</v>
      </c>
      <c r="D14" s="26">
        <f>SUMIFS('Bestellungen 2025'!F:F,'Bestellungen 2025'!C:C,'IB 2025'!B14,'Bestellungen 2025'!I:I,"IB")+SUMIFS('Bestellungen 2025'!F:F,'Bestellungen 2025'!C:C,'IB 2025'!B14,'Bestellungen 2025'!I:I,"ERH")</f>
        <v>2017000</v>
      </c>
      <c r="E14" s="26">
        <v>0</v>
      </c>
      <c r="F14" s="26">
        <v>0</v>
      </c>
      <c r="G14" s="26">
        <v>0</v>
      </c>
      <c r="H14" s="26">
        <v>0</v>
      </c>
      <c r="I14" s="26">
        <f>SUMIF('Bestellungen 2025'!$C:$C,'IB 2025'!$B14,'Bestellungen 2025'!N:N)</f>
        <v>0</v>
      </c>
      <c r="J14" s="26">
        <f>SUMIF('Bestellungen 2025'!$C:$C,'IB 2025'!$B14,'Bestellungen 2025'!O:O)</f>
        <v>0</v>
      </c>
      <c r="K14" s="28"/>
    </row>
    <row r="15" spans="1:11" ht="15" customHeight="1" x14ac:dyDescent="0.25">
      <c r="A15" s="25" t="s">
        <v>23</v>
      </c>
      <c r="B15" s="25" t="s">
        <v>24</v>
      </c>
      <c r="C15" s="26">
        <f>SUMIFS('IB angefragt'!H:H,'IB angefragt'!D:D,CONCATENATE('IB 2025'!B15," (EX)"),'IB angefragt'!B:B,"Erhöhung")+SUMIFS('IB angefragt'!H:H,'IB angefragt'!D:D,CONCATENATE('IB 2025'!B15," (EX)"),'IB angefragt'!B:B,"Jahresbestellung")</f>
        <v>473566</v>
      </c>
      <c r="D15" s="26">
        <f>SUMIFS('Bestellungen 2025'!F:F,'Bestellungen 2025'!C:C,'IB 2025'!B15,'Bestellungen 2025'!I:I,"IB")+SUMIFS('Bestellungen 2025'!F:F,'Bestellungen 2025'!C:C,'IB 2025'!B15,'Bestellungen 2025'!I:I,"ERH")</f>
        <v>473566</v>
      </c>
      <c r="E15" s="26">
        <v>0</v>
      </c>
      <c r="F15" s="26">
        <v>0</v>
      </c>
      <c r="G15" s="26">
        <v>0</v>
      </c>
      <c r="H15" s="26">
        <v>0</v>
      </c>
      <c r="I15" s="26">
        <f>SUMIF('Bestellungen 2025'!$C:$C,'IB 2025'!$B15,'Bestellungen 2025'!N:N)</f>
        <v>347455</v>
      </c>
      <c r="J15" s="26">
        <f>SUMIF('Bestellungen 2025'!$C:$C,'IB 2025'!$B15,'Bestellungen 2025'!O:O)</f>
        <v>0</v>
      </c>
      <c r="K15" s="28"/>
    </row>
    <row r="16" spans="1:11" ht="15" customHeight="1" x14ac:dyDescent="0.25">
      <c r="A16" s="25" t="s">
        <v>25</v>
      </c>
      <c r="B16" s="25" t="s">
        <v>26</v>
      </c>
      <c r="C16" s="26">
        <f>SUMIFS('IB angefragt'!H:H,'IB angefragt'!D:D,CONCATENATE('IB 2025'!B16," (EX)"),'IB angefragt'!B:B,"Erhöhung")+SUMIFS('IB angefragt'!H:H,'IB angefragt'!D:D,CONCATENATE('IB 2025'!B16," (EX)"),'IB angefragt'!B:B,"Jahresbestellung")</f>
        <v>40000</v>
      </c>
      <c r="D16" s="26">
        <f>SUMIFS('Bestellungen 2025'!F:F,'Bestellungen 2025'!C:C,'IB 2025'!B16,'Bestellungen 2025'!I:I,"IB")+SUMIFS('Bestellungen 2025'!F:F,'Bestellungen 2025'!C:C,'IB 2025'!B16,'Bestellungen 2025'!I:I,"ERH")</f>
        <v>40000</v>
      </c>
      <c r="E16" s="26">
        <v>0</v>
      </c>
      <c r="F16" s="26">
        <v>0</v>
      </c>
      <c r="G16" s="26">
        <v>0</v>
      </c>
      <c r="H16" s="26">
        <v>0</v>
      </c>
      <c r="I16" s="26">
        <f>SUMIF('Bestellungen 2025'!$C:$C,'IB 2025'!$B16,'Bestellungen 2025'!N:N)</f>
        <v>40000</v>
      </c>
      <c r="J16" s="26">
        <f>SUMIF('Bestellungen 2025'!$C:$C,'IB 2025'!$B16,'Bestellungen 2025'!O:O)</f>
        <v>0</v>
      </c>
      <c r="K16" s="28"/>
    </row>
    <row r="17" spans="1:11" ht="15" customHeight="1" x14ac:dyDescent="0.25">
      <c r="A17" s="25" t="s">
        <v>27</v>
      </c>
      <c r="B17" s="25" t="s">
        <v>28</v>
      </c>
      <c r="C17" s="26">
        <f>SUMIFS('IB angefragt'!H:H,'IB angefragt'!D:D,CONCATENATE('IB 2025'!B17," (EX)"),'IB angefragt'!B:B,"Erhöhung")+SUMIFS('IB angefragt'!H:H,'IB angefragt'!D:D,CONCATENATE('IB 2025'!B17," (EX)"),'IB angefragt'!B:B,"Jahresbestellung")</f>
        <v>504015</v>
      </c>
      <c r="D17" s="26">
        <f>SUMIFS('Bestellungen 2025'!F:F,'Bestellungen 2025'!C:C,'IB 2025'!B17,'Bestellungen 2025'!I:I,"IB")+SUMIFS('Bestellungen 2025'!F:F,'Bestellungen 2025'!C:C,'IB 2025'!B17,'Bestellungen 2025'!I:I,"ERH")</f>
        <v>504015</v>
      </c>
      <c r="E17" s="26">
        <v>0</v>
      </c>
      <c r="F17" s="26">
        <v>0</v>
      </c>
      <c r="G17" s="26">
        <v>0</v>
      </c>
      <c r="H17" s="26">
        <v>0</v>
      </c>
      <c r="I17" s="26">
        <f>SUMIF('Bestellungen 2025'!$C:$C,'IB 2025'!$B17,'Bestellungen 2025'!N:N)</f>
        <v>491787</v>
      </c>
      <c r="J17" s="26">
        <f>SUMIF('Bestellungen 2025'!$C:$C,'IB 2025'!$B17,'Bestellungen 2025'!O:O)</f>
        <v>0</v>
      </c>
      <c r="K17" s="28"/>
    </row>
    <row r="18" spans="1:11" ht="15" customHeight="1" x14ac:dyDescent="0.25">
      <c r="A18" s="25" t="s">
        <v>29</v>
      </c>
      <c r="B18" s="25" t="s">
        <v>30</v>
      </c>
      <c r="C18" s="26">
        <f>SUMIFS('IB angefragt'!H:H,'IB angefragt'!D:D,CONCATENATE('IB 2025'!B18," (EX)"),'IB angefragt'!B:B,"Erhöhung")+SUMIFS('IB angefragt'!H:H,'IB angefragt'!D:D,CONCATENATE('IB 2025'!B18," (EX)"),'IB angefragt'!B:B,"Jahresbestellung")</f>
        <v>120000</v>
      </c>
      <c r="D18" s="26">
        <f>SUMIFS('Bestellungen 2025'!F:F,'Bestellungen 2025'!C:C,'IB 2025'!B18,'Bestellungen 2025'!I:I,"IB")+SUMIFS('Bestellungen 2025'!F:F,'Bestellungen 2025'!C:C,'IB 2025'!B18,'Bestellungen 2025'!I:I,"ERH")</f>
        <v>120000</v>
      </c>
      <c r="E18" s="26">
        <v>0</v>
      </c>
      <c r="F18" s="26">
        <v>0</v>
      </c>
      <c r="G18" s="26">
        <v>0</v>
      </c>
      <c r="H18" s="26">
        <v>0</v>
      </c>
      <c r="I18" s="26">
        <f>SUMIF('Bestellungen 2025'!$C:$C,'IB 2025'!$B18,'Bestellungen 2025'!N:N)</f>
        <v>105972</v>
      </c>
      <c r="J18" s="26">
        <f>SUMIF('Bestellungen 2025'!$C:$C,'IB 2025'!$B18,'Bestellungen 2025'!O:O)</f>
        <v>0</v>
      </c>
      <c r="K18" s="28"/>
    </row>
    <row r="19" spans="1:11" ht="15" customHeight="1" x14ac:dyDescent="0.25">
      <c r="A19" s="25" t="s">
        <v>31</v>
      </c>
      <c r="B19" s="25" t="s">
        <v>32</v>
      </c>
      <c r="C19" s="26">
        <f>SUMIFS('IB angefragt'!H:H,'IB angefragt'!D:D,CONCATENATE('IB 2025'!B19," (EX)"),'IB angefragt'!B:B,"Erhöhung")+SUMIFS('IB angefragt'!H:H,'IB angefragt'!D:D,CONCATENATE('IB 2025'!B19," (EX)"),'IB angefragt'!B:B,"Jahresbestellung")</f>
        <v>257467</v>
      </c>
      <c r="D19" s="26">
        <f>SUMIFS('Bestellungen 2025'!F:F,'Bestellungen 2025'!C:C,'IB 2025'!B19,'Bestellungen 2025'!I:I,"IB")+SUMIFS('Bestellungen 2025'!F:F,'Bestellungen 2025'!C:C,'IB 2025'!B19,'Bestellungen 2025'!I:I,"ERH")</f>
        <v>257467</v>
      </c>
      <c r="E19" s="26">
        <v>0</v>
      </c>
      <c r="F19" s="26">
        <v>0</v>
      </c>
      <c r="G19" s="26">
        <v>0</v>
      </c>
      <c r="H19" s="26">
        <v>0</v>
      </c>
      <c r="I19" s="26">
        <f>SUMIF('Bestellungen 2025'!$C:$C,'IB 2025'!$B19,'Bestellungen 2025'!N:N)</f>
        <v>222948</v>
      </c>
      <c r="J19" s="26">
        <f>SUMIF('Bestellungen 2025'!$C:$C,'IB 2025'!$B19,'Bestellungen 2025'!O:O)</f>
        <v>0</v>
      </c>
      <c r="K19" s="28"/>
    </row>
    <row r="20" spans="1:11" ht="15" customHeight="1" x14ac:dyDescent="0.25">
      <c r="A20" s="25" t="s">
        <v>33</v>
      </c>
      <c r="B20" s="25" t="s">
        <v>34</v>
      </c>
      <c r="C20" s="26">
        <f>SUMIFS('IB angefragt'!H:H,'IB angefragt'!D:D,CONCATENATE('IB 2025'!B20," (EX)"),'IB angefragt'!B:B,"Erhöhung")+SUMIFS('IB angefragt'!H:H,'IB angefragt'!D:D,CONCATENATE('IB 2025'!B20," (EX)"),'IB angefragt'!B:B,"Jahresbestellung")</f>
        <v>72391</v>
      </c>
      <c r="D20" s="26">
        <f>SUMIFS('Bestellungen 2025'!F:F,'Bestellungen 2025'!C:C,'IB 2025'!B20,'Bestellungen 2025'!I:I,"IB")+SUMIFS('Bestellungen 2025'!F:F,'Bestellungen 2025'!C:C,'IB 2025'!B20,'Bestellungen 2025'!I:I,"ERH")</f>
        <v>72391</v>
      </c>
      <c r="E20" s="26">
        <v>0</v>
      </c>
      <c r="F20" s="26">
        <v>0</v>
      </c>
      <c r="G20" s="26">
        <v>0</v>
      </c>
      <c r="H20" s="26">
        <v>0</v>
      </c>
      <c r="I20" s="26">
        <f>SUMIF('Bestellungen 2025'!$C:$C,'IB 2025'!$B20,'Bestellungen 2025'!N:N)</f>
        <v>52521</v>
      </c>
      <c r="J20" s="26">
        <f>SUMIF('Bestellungen 2025'!$C:$C,'IB 2025'!$B20,'Bestellungen 2025'!O:O)</f>
        <v>0</v>
      </c>
      <c r="K20" s="28"/>
    </row>
    <row r="21" spans="1:11" ht="15" customHeight="1" x14ac:dyDescent="0.25">
      <c r="A21" s="25" t="s">
        <v>35</v>
      </c>
      <c r="B21" s="25" t="s">
        <v>36</v>
      </c>
      <c r="C21" s="26">
        <f>SUMIFS('IB angefragt'!H:H,'IB angefragt'!D:D,CONCATENATE('IB 2025'!B21," (EX)"),'IB angefragt'!B:B,"Erhöhung")+SUMIFS('IB angefragt'!H:H,'IB angefragt'!D:D,CONCATENATE('IB 2025'!B21," (EX)"),'IB angefragt'!B:B,"Jahresbestellung")</f>
        <v>3593588</v>
      </c>
      <c r="D21" s="26">
        <f>SUMIFS('Bestellungen 2025'!F:F,'Bestellungen 2025'!C:C,'IB 2025'!B21,'Bestellungen 2025'!I:I,"IB")+SUMIFS('Bestellungen 2025'!F:F,'Bestellungen 2025'!C:C,'IB 2025'!B21,'Bestellungen 2025'!I:I,"ERH")</f>
        <v>3593588</v>
      </c>
      <c r="E21" s="26">
        <v>0</v>
      </c>
      <c r="F21" s="26">
        <v>0</v>
      </c>
      <c r="G21" s="26">
        <v>0</v>
      </c>
      <c r="H21" s="26">
        <v>0</v>
      </c>
      <c r="I21" s="26">
        <f>SUMIF('Bestellungen 2025'!$C:$C,'IB 2025'!$B21,'Bestellungen 2025'!N:N)</f>
        <v>2784671</v>
      </c>
      <c r="J21" s="26">
        <f>SUMIF('Bestellungen 2025'!$C:$C,'IB 2025'!$B21,'Bestellungen 2025'!O:O)</f>
        <v>0</v>
      </c>
      <c r="K21" s="28"/>
    </row>
    <row r="22" spans="1:11" ht="15" customHeight="1" x14ac:dyDescent="0.25">
      <c r="A22" s="25" t="s">
        <v>37</v>
      </c>
      <c r="B22" s="25" t="s">
        <v>38</v>
      </c>
      <c r="C22" s="26">
        <f>SUMIFS('IB angefragt'!H:H,'IB angefragt'!D:D,CONCATENATE('IB 2025'!B22," (EX)"),'IB angefragt'!B:B,"Erhöhung")+SUMIFS('IB angefragt'!H:H,'IB angefragt'!D:D,CONCATENATE('IB 2025'!B22," (EX)"),'IB angefragt'!B:B,"Jahresbestellung")</f>
        <v>240000</v>
      </c>
      <c r="D22" s="26">
        <f>SUMIFS('Bestellungen 2025'!F:F,'Bestellungen 2025'!C:C,'IB 2025'!B22,'Bestellungen 2025'!I:I,"IB")+SUMIFS('Bestellungen 2025'!F:F,'Bestellungen 2025'!C:C,'IB 2025'!B22,'Bestellungen 2025'!I:I,"ERH")</f>
        <v>240000</v>
      </c>
      <c r="E22" s="26">
        <v>0</v>
      </c>
      <c r="F22" s="26">
        <v>0</v>
      </c>
      <c r="G22" s="26">
        <v>0</v>
      </c>
      <c r="H22" s="26">
        <v>0</v>
      </c>
      <c r="I22" s="26">
        <f>SUMIF('Bestellungen 2025'!$C:$C,'IB 2025'!$B22,'Bestellungen 2025'!N:N)</f>
        <v>167886</v>
      </c>
      <c r="J22" s="26">
        <f>SUMIF('Bestellungen 2025'!$C:$C,'IB 2025'!$B22,'Bestellungen 2025'!O:O)</f>
        <v>0</v>
      </c>
      <c r="K22" s="28"/>
    </row>
    <row r="23" spans="1:11" ht="15" customHeight="1" x14ac:dyDescent="0.25">
      <c r="A23" s="25" t="s">
        <v>39</v>
      </c>
      <c r="B23" s="50" t="s">
        <v>198</v>
      </c>
      <c r="C23" s="26">
        <f>SUMIFS('IB angefragt'!H:H,'IB angefragt'!D:D,CONCATENATE('IB 2025'!B23," (EX)"),'IB angefragt'!B:B,"Erhöhung")+SUMIFS('IB angefragt'!H:H,'IB angefragt'!D:D,CONCATENATE('IB 2025'!B23," (EX)"),'IB angefragt'!B:B,"Jahresbestellung")</f>
        <v>160000</v>
      </c>
      <c r="D23" s="26">
        <f>SUMIFS('Bestellungen 2025'!F:F,'Bestellungen 2025'!C:C,'IB 2025'!B23,'Bestellungen 2025'!I:I,"IB")+SUMIFS('Bestellungen 2025'!F:F,'Bestellungen 2025'!C:C,'IB 2025'!B23,'Bestellungen 2025'!I:I,"ERH")</f>
        <v>160000</v>
      </c>
      <c r="E23" s="26">
        <v>0</v>
      </c>
      <c r="F23" s="26">
        <v>0</v>
      </c>
      <c r="G23" s="26">
        <v>0</v>
      </c>
      <c r="H23" s="26">
        <v>0</v>
      </c>
      <c r="I23" s="26">
        <f>SUMIF('Bestellungen 2025'!$C:$C,'IB 2025'!$B23,'Bestellungen 2025'!N:N)</f>
        <v>136000</v>
      </c>
      <c r="J23" s="26">
        <f>SUMIF('Bestellungen 2025'!$C:$C,'IB 2025'!$B23,'Bestellungen 2025'!O:O)</f>
        <v>0</v>
      </c>
      <c r="K23" s="28"/>
    </row>
    <row r="24" spans="1:11" ht="15" customHeight="1" x14ac:dyDescent="0.25">
      <c r="A24" s="25" t="s">
        <v>40</v>
      </c>
      <c r="B24" s="25" t="s">
        <v>41</v>
      </c>
      <c r="C24" s="26">
        <f>SUMIFS('IB angefragt'!H:H,'IB angefragt'!D:D,CONCATENATE('IB 2025'!B24," (EX)"),'IB angefragt'!B:B,"Erhöhung")+SUMIFS('IB angefragt'!H:H,'IB angefragt'!D:D,CONCATENATE('IB 2025'!B24," (EX)"),'IB angefragt'!B:B,"Jahresbestellung")</f>
        <v>158787</v>
      </c>
      <c r="D24" s="26">
        <f>SUMIFS('Bestellungen 2025'!F:F,'Bestellungen 2025'!C:C,'IB 2025'!B24,'Bestellungen 2025'!I:I,"IB")+SUMIFS('Bestellungen 2025'!F:F,'Bestellungen 2025'!C:C,'IB 2025'!B24,'Bestellungen 2025'!I:I,"ERH")</f>
        <v>158787</v>
      </c>
      <c r="E24" s="26">
        <v>0</v>
      </c>
      <c r="F24" s="26">
        <v>0</v>
      </c>
      <c r="G24" s="26">
        <v>0</v>
      </c>
      <c r="H24" s="26">
        <v>0</v>
      </c>
      <c r="I24" s="26">
        <f>SUMIF('Bestellungen 2025'!$C:$C,'IB 2025'!$B24,'Bestellungen 2025'!N:N)</f>
        <v>158787</v>
      </c>
      <c r="J24" s="26">
        <f>SUMIF('Bestellungen 2025'!$C:$C,'IB 2025'!$B24,'Bestellungen 2025'!O:O)</f>
        <v>0</v>
      </c>
      <c r="K24" s="28"/>
    </row>
    <row r="25" spans="1:11" ht="15" customHeight="1" x14ac:dyDescent="0.25">
      <c r="A25" s="25" t="s">
        <v>42</v>
      </c>
      <c r="B25" s="25" t="s">
        <v>43</v>
      </c>
      <c r="C25" s="26">
        <f>SUMIFS('IB angefragt'!H:H,'IB angefragt'!D:D,CONCATENATE('IB 2025'!B25," (EX)"),'IB angefragt'!B:B,"Erhöhung")+SUMIFS('IB angefragt'!H:H,'IB angefragt'!D:D,CONCATENATE('IB 2025'!B25," (EX)"),'IB angefragt'!B:B,"Jahresbestellung")</f>
        <v>926000</v>
      </c>
      <c r="D25" s="26">
        <f>SUMIFS('Bestellungen 2025'!F:F,'Bestellungen 2025'!C:C,'IB 2025'!B25,'Bestellungen 2025'!I:I,"IB")+SUMIFS('Bestellungen 2025'!F:F,'Bestellungen 2025'!C:C,'IB 2025'!B25,'Bestellungen 2025'!I:I,"ERH")</f>
        <v>926000</v>
      </c>
      <c r="E25" s="26">
        <v>0</v>
      </c>
      <c r="F25" s="26">
        <v>0</v>
      </c>
      <c r="G25" s="26">
        <v>0</v>
      </c>
      <c r="H25" s="26">
        <v>0</v>
      </c>
      <c r="I25" s="26">
        <f>SUMIF('Bestellungen 2025'!$C:$C,'IB 2025'!$B25,'Bestellungen 2025'!N:N)</f>
        <v>669498</v>
      </c>
      <c r="J25" s="26">
        <f>SUMIF('Bestellungen 2025'!$C:$C,'IB 2025'!$B25,'Bestellungen 2025'!O:O)</f>
        <v>0</v>
      </c>
      <c r="K25" s="28"/>
    </row>
    <row r="26" spans="1:11" ht="15" customHeight="1" x14ac:dyDescent="0.25">
      <c r="A26" s="25" t="s">
        <v>44</v>
      </c>
      <c r="B26" s="25" t="s">
        <v>45</v>
      </c>
      <c r="C26" s="26">
        <f>SUMIFS('IB angefragt'!H:H,'IB angefragt'!D:D,CONCATENATE('IB 2025'!B26," (EX)"),'IB angefragt'!B:B,"Erhöhung")+SUMIFS('IB angefragt'!H:H,'IB angefragt'!D:D,CONCATENATE('IB 2025'!B26," (EX)"),'IB angefragt'!B:B,"Jahresbestellung")</f>
        <v>140000</v>
      </c>
      <c r="D26" s="26">
        <f>SUMIFS('Bestellungen 2025'!F:F,'Bestellungen 2025'!C:C,'IB 2025'!B26,'Bestellungen 2025'!I:I,"IB")+SUMIFS('Bestellungen 2025'!F:F,'Bestellungen 2025'!C:C,'IB 2025'!B26,'Bestellungen 2025'!I:I,"ERH")</f>
        <v>140000</v>
      </c>
      <c r="E26" s="26">
        <v>0</v>
      </c>
      <c r="F26" s="26">
        <v>0</v>
      </c>
      <c r="G26" s="26">
        <v>0</v>
      </c>
      <c r="H26" s="26">
        <v>0</v>
      </c>
      <c r="I26" s="26">
        <f>SUMIF('Bestellungen 2025'!$C:$C,'IB 2025'!$B26,'Bestellungen 2025'!N:N)</f>
        <v>138000</v>
      </c>
      <c r="J26" s="26">
        <f>SUMIF('Bestellungen 2025'!$C:$C,'IB 2025'!$B26,'Bestellungen 2025'!O:O)</f>
        <v>0</v>
      </c>
      <c r="K26" s="28"/>
    </row>
    <row r="27" spans="1:11" ht="15" customHeight="1" x14ac:dyDescent="0.25">
      <c r="A27" s="25" t="s">
        <v>46</v>
      </c>
      <c r="B27" s="25" t="s">
        <v>47</v>
      </c>
      <c r="C27" s="26">
        <f>SUMIFS('IB angefragt'!H:H,'IB angefragt'!D:D,CONCATENATE('IB 2025'!B27," (EX)"),'IB angefragt'!B:B,"Erhöhung")+SUMIFS('IB angefragt'!H:H,'IB angefragt'!D:D,CONCATENATE('IB 2025'!B27," (EX)"),'IB angefragt'!B:B,"Jahresbestellung")</f>
        <v>120000</v>
      </c>
      <c r="D27" s="26">
        <f>SUMIFS('Bestellungen 2025'!F:F,'Bestellungen 2025'!C:C,'IB 2025'!B27,'Bestellungen 2025'!I:I,"IB")+SUMIFS('Bestellungen 2025'!F:F,'Bestellungen 2025'!C:C,'IB 2025'!B27,'Bestellungen 2025'!I:I,"ERH")</f>
        <v>120000</v>
      </c>
      <c r="E27" s="26">
        <v>0</v>
      </c>
      <c r="F27" s="26">
        <v>0</v>
      </c>
      <c r="G27" s="26">
        <v>0</v>
      </c>
      <c r="H27" s="26">
        <v>0</v>
      </c>
      <c r="I27" s="26">
        <f>SUMIF('Bestellungen 2025'!$C:$C,'IB 2025'!$B27,'Bestellungen 2025'!N:N)</f>
        <v>120000</v>
      </c>
      <c r="J27" s="26">
        <f>SUMIF('Bestellungen 2025'!$C:$C,'IB 2025'!$B27,'Bestellungen 2025'!O:O)</f>
        <v>0</v>
      </c>
      <c r="K27" s="28"/>
    </row>
    <row r="28" spans="1:11" ht="15" customHeight="1" x14ac:dyDescent="0.25">
      <c r="A28" s="25" t="s">
        <v>48</v>
      </c>
      <c r="B28" s="25" t="s">
        <v>49</v>
      </c>
      <c r="C28" s="26">
        <f>SUMIFS('IB angefragt'!H:H,'IB angefragt'!D:D,CONCATENATE('IB 2025'!B28," (EX)"),'IB angefragt'!B:B,"Erhöhung")+SUMIFS('IB angefragt'!H:H,'IB angefragt'!D:D,CONCATENATE('IB 2025'!B28," (EX)"),'IB angefragt'!B:B,"Jahresbestellung")</f>
        <v>66939</v>
      </c>
      <c r="D28" s="26">
        <f>SUMIFS('Bestellungen 2025'!F:F,'Bestellungen 2025'!C:C,'IB 2025'!B28,'Bestellungen 2025'!I:I,"IB")+SUMIFS('Bestellungen 2025'!F:F,'Bestellungen 2025'!C:C,'IB 2025'!B28,'Bestellungen 2025'!I:I,"ERH")</f>
        <v>66939</v>
      </c>
      <c r="E28" s="26">
        <v>0</v>
      </c>
      <c r="F28" s="26">
        <v>0</v>
      </c>
      <c r="G28" s="26">
        <v>0</v>
      </c>
      <c r="H28" s="26">
        <v>0</v>
      </c>
      <c r="I28" s="26">
        <f>SUMIF('Bestellungen 2025'!$C:$C,'IB 2025'!$B28,'Bestellungen 2025'!N:N)</f>
        <v>63400</v>
      </c>
      <c r="J28" s="26">
        <f>SUMIF('Bestellungen 2025'!$C:$C,'IB 2025'!$B28,'Bestellungen 2025'!O:O)</f>
        <v>0</v>
      </c>
      <c r="K28" s="28"/>
    </row>
    <row r="29" spans="1:11" ht="15" customHeight="1" x14ac:dyDescent="0.25">
      <c r="A29" s="25" t="s">
        <v>50</v>
      </c>
      <c r="B29" s="25" t="s">
        <v>51</v>
      </c>
      <c r="C29" s="26">
        <f>SUMIFS('IB angefragt'!H:H,'IB angefragt'!D:D,CONCATENATE('IB 2025'!B29," (EX)"),'IB angefragt'!B:B,"Erhöhung")+SUMIFS('IB angefragt'!H:H,'IB angefragt'!D:D,CONCATENATE('IB 2025'!B29," (EX)"),'IB angefragt'!B:B,"Jahresbestellung")</f>
        <v>25000</v>
      </c>
      <c r="D29" s="26">
        <f>SUMIFS('Bestellungen 2025'!F:F,'Bestellungen 2025'!C:C,'IB 2025'!B29,'Bestellungen 2025'!I:I,"IB")+SUMIFS('Bestellungen 2025'!F:F,'Bestellungen 2025'!C:C,'IB 2025'!B29,'Bestellungen 2025'!I:I,"ERH")</f>
        <v>25000</v>
      </c>
      <c r="E29" s="26">
        <v>0</v>
      </c>
      <c r="F29" s="26">
        <v>0</v>
      </c>
      <c r="G29" s="26">
        <v>0</v>
      </c>
      <c r="H29" s="26">
        <v>0</v>
      </c>
      <c r="I29" s="26">
        <f>SUMIF('Bestellungen 2025'!$C:$C,'IB 2025'!$B29,'Bestellungen 2025'!N:N)</f>
        <v>0</v>
      </c>
      <c r="J29" s="26">
        <f>SUMIF('Bestellungen 2025'!$C:$C,'IB 2025'!$B29,'Bestellungen 2025'!O:O)</f>
        <v>0</v>
      </c>
      <c r="K29" s="28"/>
    </row>
    <row r="30" spans="1:11" ht="15" customHeight="1" x14ac:dyDescent="0.25">
      <c r="A30" s="25" t="s">
        <v>52</v>
      </c>
      <c r="B30" s="25" t="s">
        <v>53</v>
      </c>
      <c r="C30" s="26">
        <f>SUMIFS('IB angefragt'!H:H,'IB angefragt'!D:D,CONCATENATE('IB 2025'!B30," (EX)"),'IB angefragt'!B:B,"Erhöhung")+SUMIFS('IB angefragt'!H:H,'IB angefragt'!D:D,CONCATENATE('IB 2025'!B30," (EX)"),'IB angefragt'!B:B,"Jahresbestellung")</f>
        <v>415000</v>
      </c>
      <c r="D30" s="26">
        <f>SUMIFS('Bestellungen 2025'!F:F,'Bestellungen 2025'!C:C,'IB 2025'!B30,'Bestellungen 2025'!I:I,"IB")+SUMIFS('Bestellungen 2025'!F:F,'Bestellungen 2025'!C:C,'IB 2025'!B30,'Bestellungen 2025'!I:I,"ERH")</f>
        <v>415000</v>
      </c>
      <c r="E30" s="26">
        <v>0</v>
      </c>
      <c r="F30" s="26">
        <v>0</v>
      </c>
      <c r="G30" s="26">
        <v>0</v>
      </c>
      <c r="H30" s="26">
        <v>0</v>
      </c>
      <c r="I30" s="26">
        <f>SUMIF('Bestellungen 2025'!$C:$C,'IB 2025'!$B30,'Bestellungen 2025'!N:N)</f>
        <v>338500</v>
      </c>
      <c r="J30" s="26">
        <f>SUMIF('Bestellungen 2025'!$C:$C,'IB 2025'!$B30,'Bestellungen 2025'!O:O)</f>
        <v>0</v>
      </c>
      <c r="K30" s="28"/>
    </row>
    <row r="31" spans="1:11" ht="15" customHeight="1" x14ac:dyDescent="0.25">
      <c r="A31" s="25" t="s">
        <v>54</v>
      </c>
      <c r="B31" s="25" t="s">
        <v>55</v>
      </c>
      <c r="C31" s="26">
        <f>SUMIFS('IB angefragt'!H:H,'IB angefragt'!D:D,CONCATENATE('IB 2025'!B31," (EX)"),'IB angefragt'!B:B,"Erhöhung")+SUMIFS('IB angefragt'!H:H,'IB angefragt'!D:D,CONCATENATE('IB 2025'!B31," (EX)"),'IB angefragt'!B:B,"Jahresbestellung")</f>
        <v>360000</v>
      </c>
      <c r="D31" s="26">
        <f>SUMIFS('Bestellungen 2025'!F:F,'Bestellungen 2025'!C:C,'IB 2025'!B31,'Bestellungen 2025'!I:I,"IB")+SUMIFS('Bestellungen 2025'!F:F,'Bestellungen 2025'!C:C,'IB 2025'!B31,'Bestellungen 2025'!I:I,"ERH")</f>
        <v>360000</v>
      </c>
      <c r="E31" s="26">
        <v>0</v>
      </c>
      <c r="F31" s="26">
        <v>0</v>
      </c>
      <c r="G31" s="26">
        <v>0</v>
      </c>
      <c r="H31" s="26">
        <v>0</v>
      </c>
      <c r="I31" s="26">
        <f>SUMIF('Bestellungen 2025'!$C:$C,'IB 2025'!$B31,'Bestellungen 2025'!N:N)</f>
        <v>331200</v>
      </c>
      <c r="J31" s="26">
        <f>SUMIF('Bestellungen 2025'!$C:$C,'IB 2025'!$B31,'Bestellungen 2025'!O:O)</f>
        <v>0</v>
      </c>
      <c r="K31" s="28"/>
    </row>
    <row r="32" spans="1:11" ht="15" customHeight="1" x14ac:dyDescent="0.25">
      <c r="A32" s="25" t="s">
        <v>56</v>
      </c>
      <c r="B32" s="25" t="s">
        <v>57</v>
      </c>
      <c r="C32" s="26">
        <f>SUMIFS('IB angefragt'!H:H,'IB angefragt'!D:D,CONCATENATE('IB 2025'!B32," (EX)"),'IB angefragt'!B:B,"Erhöhung")+SUMIFS('IB angefragt'!H:H,'IB angefragt'!D:D,CONCATENATE('IB 2025'!B32," (EX)"),'IB angefragt'!B:B,"Jahresbestellung")</f>
        <v>2067658</v>
      </c>
      <c r="D32" s="26">
        <f>SUMIFS('Bestellungen 2025'!F:F,'Bestellungen 2025'!C:C,'IB 2025'!B32,'Bestellungen 2025'!I:I,"IB")+SUMIFS('Bestellungen 2025'!F:F,'Bestellungen 2025'!C:C,'IB 2025'!B32,'Bestellungen 2025'!I:I,"ERH")</f>
        <v>2067658</v>
      </c>
      <c r="E32" s="26">
        <v>0</v>
      </c>
      <c r="F32" s="26">
        <v>0</v>
      </c>
      <c r="G32" s="26">
        <v>0</v>
      </c>
      <c r="H32" s="26">
        <v>0</v>
      </c>
      <c r="I32" s="26">
        <f>SUMIF('Bestellungen 2025'!$C:$C,'IB 2025'!$B32,'Bestellungen 2025'!N:N)</f>
        <v>1817557</v>
      </c>
      <c r="J32" s="26">
        <f>SUMIF('Bestellungen 2025'!$C:$C,'IB 2025'!$B32,'Bestellungen 2025'!O:O)</f>
        <v>0</v>
      </c>
      <c r="K32" s="28"/>
    </row>
    <row r="33" spans="1:11" ht="15" customHeight="1" x14ac:dyDescent="0.25">
      <c r="A33" s="25" t="s">
        <v>58</v>
      </c>
      <c r="B33" s="25" t="s">
        <v>59</v>
      </c>
      <c r="C33" s="26">
        <f>SUMIFS('IB angefragt'!H:H,'IB angefragt'!D:D,CONCATENATE('IB 2025'!B33," (EX)"),'IB angefragt'!B:B,"Erhöhung")+SUMIFS('IB angefragt'!H:H,'IB angefragt'!D:D,CONCATENATE('IB 2025'!B33," (EX)"),'IB angefragt'!B:B,"Jahresbestellung")</f>
        <v>174407</v>
      </c>
      <c r="D33" s="26">
        <f>SUMIFS('Bestellungen 2025'!F:F,'Bestellungen 2025'!C:C,'IB 2025'!B33,'Bestellungen 2025'!I:I,"IB")+SUMIFS('Bestellungen 2025'!F:F,'Bestellungen 2025'!C:C,'IB 2025'!B33,'Bestellungen 2025'!I:I,"ERH")</f>
        <v>174407</v>
      </c>
      <c r="E33" s="26">
        <v>0</v>
      </c>
      <c r="F33" s="26">
        <v>0</v>
      </c>
      <c r="G33" s="26">
        <v>0</v>
      </c>
      <c r="H33" s="26">
        <v>0</v>
      </c>
      <c r="I33" s="26">
        <f>SUMIF('Bestellungen 2025'!$C:$C,'IB 2025'!$B33,'Bestellungen 2025'!N:N)</f>
        <v>147689</v>
      </c>
      <c r="J33" s="26">
        <f>SUMIF('Bestellungen 2025'!$C:$C,'IB 2025'!$B33,'Bestellungen 2025'!O:O)</f>
        <v>0</v>
      </c>
      <c r="K33" s="28"/>
    </row>
    <row r="34" spans="1:11" ht="15" customHeight="1" x14ac:dyDescent="0.25">
      <c r="A34" s="25" t="s">
        <v>60</v>
      </c>
      <c r="B34" s="25" t="s">
        <v>61</v>
      </c>
      <c r="C34" s="26">
        <f>SUMIFS('IB angefragt'!H:H,'IB angefragt'!D:D,CONCATENATE('IB 2025'!B34," (EX)"),'IB angefragt'!B:B,"Erhöhung")+SUMIFS('IB angefragt'!H:H,'IB angefragt'!D:D,CONCATENATE('IB 2025'!B34," (EX)"),'IB angefragt'!B:B,"Jahresbestellung")</f>
        <v>76678</v>
      </c>
      <c r="D34" s="26">
        <f>SUMIFS('Bestellungen 2025'!F:F,'Bestellungen 2025'!C:C,'IB 2025'!B34,'Bestellungen 2025'!I:I,"IB")+SUMIFS('Bestellungen 2025'!F:F,'Bestellungen 2025'!C:C,'IB 2025'!B34,'Bestellungen 2025'!I:I,"ERH")</f>
        <v>76678</v>
      </c>
      <c r="E34" s="26">
        <v>0</v>
      </c>
      <c r="F34" s="26">
        <v>0</v>
      </c>
      <c r="G34" s="26">
        <v>0</v>
      </c>
      <c r="H34" s="26">
        <v>0</v>
      </c>
      <c r="I34" s="26">
        <f>SUMIF('Bestellungen 2025'!$C:$C,'IB 2025'!$B34,'Bestellungen 2025'!N:N)</f>
        <v>62110</v>
      </c>
      <c r="J34" s="26">
        <f>SUMIF('Bestellungen 2025'!$C:$C,'IB 2025'!$B34,'Bestellungen 2025'!O:O)</f>
        <v>0</v>
      </c>
      <c r="K34" s="28"/>
    </row>
    <row r="35" spans="1:11" ht="15" customHeight="1" x14ac:dyDescent="0.25">
      <c r="A35" s="25" t="s">
        <v>62</v>
      </c>
      <c r="B35" s="25" t="s">
        <v>63</v>
      </c>
      <c r="C35" s="26">
        <f>SUMIFS('IB angefragt'!H:H,'IB angefragt'!D:D,CONCATENATE('IB 2025'!B35," (EX)"),'IB angefragt'!B:B,"Erhöhung")+SUMIFS('IB angefragt'!H:H,'IB angefragt'!D:D,CONCATENATE('IB 2025'!B35," (EX)"),'IB angefragt'!B:B,"Jahresbestellung")</f>
        <v>60477</v>
      </c>
      <c r="D35" s="26">
        <f>SUMIFS('Bestellungen 2025'!F:F,'Bestellungen 2025'!C:C,'IB 2025'!B35,'Bestellungen 2025'!I:I,"IB")+SUMIFS('Bestellungen 2025'!F:F,'Bestellungen 2025'!C:C,'IB 2025'!B35,'Bestellungen 2025'!I:I,"ERH")</f>
        <v>60477</v>
      </c>
      <c r="E35" s="26">
        <v>0</v>
      </c>
      <c r="F35" s="26">
        <v>0</v>
      </c>
      <c r="G35" s="26">
        <v>0</v>
      </c>
      <c r="H35" s="26">
        <v>0</v>
      </c>
      <c r="I35" s="26">
        <f>SUMIF('Bestellungen 2025'!$C:$C,'IB 2025'!$B35,'Bestellungen 2025'!N:N)</f>
        <v>38873</v>
      </c>
      <c r="J35" s="26">
        <f>SUMIF('Bestellungen 2025'!$C:$C,'IB 2025'!$B35,'Bestellungen 2025'!O:O)</f>
        <v>0</v>
      </c>
      <c r="K35" s="28"/>
    </row>
    <row r="36" spans="1:11" ht="15" customHeight="1" x14ac:dyDescent="0.25">
      <c r="A36" s="25" t="s">
        <v>64</v>
      </c>
      <c r="B36" s="25" t="s">
        <v>65</v>
      </c>
      <c r="C36" s="26">
        <f>SUMIFS('IB angefragt'!H:H,'IB angefragt'!D:D,CONCATENATE('IB 2025'!B36," (EX)"),'IB angefragt'!B:B,"Erhöhung")+SUMIFS('IB angefragt'!H:H,'IB angefragt'!D:D,CONCATENATE('IB 2025'!B36," (EX)"),'IB angefragt'!B:B,"Jahresbestellung")</f>
        <v>155000</v>
      </c>
      <c r="D36" s="26">
        <f>SUMIFS('Bestellungen 2025'!F:F,'Bestellungen 2025'!C:C,'IB 2025'!B36,'Bestellungen 2025'!I:I,"IB")+SUMIFS('Bestellungen 2025'!F:F,'Bestellungen 2025'!C:C,'IB 2025'!B36,'Bestellungen 2025'!I:I,"ERH")</f>
        <v>155000</v>
      </c>
      <c r="E36" s="26">
        <v>0</v>
      </c>
      <c r="F36" s="26">
        <v>0</v>
      </c>
      <c r="G36" s="26">
        <v>0</v>
      </c>
      <c r="H36" s="26">
        <v>0</v>
      </c>
      <c r="I36" s="26">
        <f>SUMIF('Bestellungen 2025'!$C:$C,'IB 2025'!$B36,'Bestellungen 2025'!N:N)</f>
        <v>155000</v>
      </c>
      <c r="J36" s="26">
        <f>SUMIF('Bestellungen 2025'!$C:$C,'IB 2025'!$B36,'Bestellungen 2025'!O:O)</f>
        <v>0</v>
      </c>
      <c r="K36" s="28"/>
    </row>
    <row r="37" spans="1:11" ht="15" customHeight="1" x14ac:dyDescent="0.25">
      <c r="A37" s="25" t="s">
        <v>66</v>
      </c>
      <c r="B37" s="25" t="s">
        <v>67</v>
      </c>
      <c r="C37" s="26">
        <f>SUMIFS('IB angefragt'!H:H,'IB angefragt'!D:D,CONCATENATE('IB 2025'!B37," (EX)"),'IB angefragt'!B:B,"Erhöhung")+SUMIFS('IB angefragt'!H:H,'IB angefragt'!D:D,CONCATENATE('IB 2025'!B37," (EX)"),'IB angefragt'!B:B,"Jahresbestellung")</f>
        <v>216122</v>
      </c>
      <c r="D37" s="26">
        <f>SUMIFS('Bestellungen 2025'!F:F,'Bestellungen 2025'!C:C,'IB 2025'!B37,'Bestellungen 2025'!I:I,"IB")+SUMIFS('Bestellungen 2025'!F:F,'Bestellungen 2025'!C:C,'IB 2025'!B37,'Bestellungen 2025'!I:I,"ERH")</f>
        <v>216122</v>
      </c>
      <c r="E37" s="26">
        <v>0</v>
      </c>
      <c r="F37" s="26">
        <v>0</v>
      </c>
      <c r="G37" s="26">
        <v>0</v>
      </c>
      <c r="H37" s="26">
        <v>0</v>
      </c>
      <c r="I37" s="26">
        <f>SUMIF('Bestellungen 2025'!$C:$C,'IB 2025'!$B37,'Bestellungen 2025'!N:N)</f>
        <v>150000</v>
      </c>
      <c r="J37" s="26">
        <f>SUMIF('Bestellungen 2025'!$C:$C,'IB 2025'!$B37,'Bestellungen 2025'!O:O)</f>
        <v>0</v>
      </c>
      <c r="K37" s="28"/>
    </row>
    <row r="38" spans="1:11" ht="15" customHeight="1" x14ac:dyDescent="0.25">
      <c r="A38" s="25" t="s">
        <v>68</v>
      </c>
      <c r="B38" s="25" t="s">
        <v>69</v>
      </c>
      <c r="C38" s="26">
        <f>SUMIFS('IB angefragt'!H:H,'IB angefragt'!D:D,CONCATENATE('IB 2025'!B38," (EX)"),'IB angefragt'!B:B,"Erhöhung")+SUMIFS('IB angefragt'!H:H,'IB angefragt'!D:D,CONCATENATE('IB 2025'!B38," (EX)"),'IB angefragt'!B:B,"Jahresbestellung")</f>
        <v>60078</v>
      </c>
      <c r="D38" s="26">
        <f>SUMIFS('Bestellungen 2025'!F:F,'Bestellungen 2025'!C:C,'IB 2025'!B38,'Bestellungen 2025'!I:I,"IB")+SUMIFS('Bestellungen 2025'!F:F,'Bestellungen 2025'!C:C,'IB 2025'!B38,'Bestellungen 2025'!I:I,"ERH")</f>
        <v>60078</v>
      </c>
      <c r="E38" s="26">
        <v>0</v>
      </c>
      <c r="F38" s="26">
        <v>0</v>
      </c>
      <c r="G38" s="26">
        <v>0</v>
      </c>
      <c r="H38" s="26">
        <v>0</v>
      </c>
      <c r="I38" s="26">
        <f>SUMIF('Bestellungen 2025'!$C:$C,'IB 2025'!$B38,'Bestellungen 2025'!N:N)</f>
        <v>42915</v>
      </c>
      <c r="J38" s="26">
        <f>SUMIF('Bestellungen 2025'!$C:$C,'IB 2025'!$B38,'Bestellungen 2025'!O:O)</f>
        <v>0</v>
      </c>
      <c r="K38" s="28"/>
    </row>
    <row r="39" spans="1:11" ht="15" customHeight="1" x14ac:dyDescent="0.25">
      <c r="A39" s="25" t="s">
        <v>70</v>
      </c>
      <c r="B39" s="25" t="s">
        <v>71</v>
      </c>
      <c r="C39" s="26">
        <f>SUMIFS('IB angefragt'!H:H,'IB angefragt'!D:D,CONCATENATE('IB 2025'!B39," (EX)"),'IB angefragt'!B:B,"Erhöhung")+SUMIFS('IB angefragt'!H:H,'IB angefragt'!D:D,CONCATENATE('IB 2025'!B39," (EX)"),'IB angefragt'!B:B,"Jahresbestellung")</f>
        <v>60500</v>
      </c>
      <c r="D39" s="26">
        <f>SUMIFS('Bestellungen 2025'!F:F,'Bestellungen 2025'!C:C,'IB 2025'!B39,'Bestellungen 2025'!I:I,"IB")+SUMIFS('Bestellungen 2025'!F:F,'Bestellungen 2025'!C:C,'IB 2025'!B39,'Bestellungen 2025'!I:I,"ERH")</f>
        <v>60500</v>
      </c>
      <c r="E39" s="26">
        <v>0</v>
      </c>
      <c r="F39" s="26">
        <v>0</v>
      </c>
      <c r="G39" s="26">
        <v>0</v>
      </c>
      <c r="H39" s="26">
        <v>0</v>
      </c>
      <c r="I39" s="26">
        <f>SUMIF('Bestellungen 2025'!$C:$C,'IB 2025'!$B39,'Bestellungen 2025'!N:N)</f>
        <v>52500</v>
      </c>
      <c r="J39" s="26">
        <f>SUMIF('Bestellungen 2025'!$C:$C,'IB 2025'!$B39,'Bestellungen 2025'!O:O)</f>
        <v>0</v>
      </c>
      <c r="K39" s="28"/>
    </row>
    <row r="40" spans="1:11" ht="15" customHeight="1" x14ac:dyDescent="0.25">
      <c r="A40" s="25" t="s">
        <v>72</v>
      </c>
      <c r="B40" s="25" t="s">
        <v>73</v>
      </c>
      <c r="C40" s="26">
        <f>SUMIFS('IB angefragt'!H:H,'IB angefragt'!D:D,CONCATENATE('IB 2025'!B40," (EX)"),'IB angefragt'!B:B,"Erhöhung")+SUMIFS('IB angefragt'!H:H,'IB angefragt'!D:D,CONCATENATE('IB 2025'!B40," (EX)"),'IB angefragt'!B:B,"Jahresbestellung")</f>
        <v>57643</v>
      </c>
      <c r="D40" s="26">
        <f>SUMIFS('Bestellungen 2025'!F:F,'Bestellungen 2025'!C:C,'IB 2025'!B40,'Bestellungen 2025'!I:I,"IB")+SUMIFS('Bestellungen 2025'!F:F,'Bestellungen 2025'!C:C,'IB 2025'!B40,'Bestellungen 2025'!I:I,"ERH")</f>
        <v>57643</v>
      </c>
      <c r="E40" s="26">
        <v>0</v>
      </c>
      <c r="F40" s="26">
        <v>0</v>
      </c>
      <c r="G40" s="26">
        <v>0</v>
      </c>
      <c r="H40" s="26">
        <v>0</v>
      </c>
      <c r="I40" s="26">
        <f>SUMIF('Bestellungen 2025'!$C:$C,'IB 2025'!$B40,'Bestellungen 2025'!N:N)</f>
        <v>54761</v>
      </c>
      <c r="J40" s="26">
        <f>SUMIF('Bestellungen 2025'!$C:$C,'IB 2025'!$B40,'Bestellungen 2025'!O:O)</f>
        <v>0</v>
      </c>
      <c r="K40" s="28"/>
    </row>
    <row r="41" spans="1:11" ht="15" customHeight="1" x14ac:dyDescent="0.25">
      <c r="A41" s="25" t="s">
        <v>74</v>
      </c>
      <c r="B41" s="25" t="s">
        <v>75</v>
      </c>
      <c r="C41" s="26">
        <f>SUMIFS('IB angefragt'!H:H,'IB angefragt'!D:D,CONCATENATE('IB 2025'!B41," (EX)"),'IB angefragt'!B:B,"Erhöhung")+SUMIFS('IB angefragt'!H:H,'IB angefragt'!D:D,CONCATENATE('IB 2025'!B41," (EX)"),'IB angefragt'!B:B,"Jahresbestellung")</f>
        <v>163655</v>
      </c>
      <c r="D41" s="26">
        <f>SUMIFS('Bestellungen 2025'!F:F,'Bestellungen 2025'!C:C,'IB 2025'!B41,'Bestellungen 2025'!I:I,"IB")+SUMIFS('Bestellungen 2025'!F:F,'Bestellungen 2025'!C:C,'IB 2025'!B41,'Bestellungen 2025'!I:I,"ERH")</f>
        <v>163655</v>
      </c>
      <c r="E41" s="26">
        <v>0</v>
      </c>
      <c r="F41" s="26">
        <v>0</v>
      </c>
      <c r="G41" s="26">
        <v>0</v>
      </c>
      <c r="H41" s="26">
        <v>0</v>
      </c>
      <c r="I41" s="26">
        <f>SUMIF('Bestellungen 2025'!$C:$C,'IB 2025'!$B41,'Bestellungen 2025'!N:N)</f>
        <v>143000</v>
      </c>
      <c r="J41" s="26">
        <f>SUMIF('Bestellungen 2025'!$C:$C,'IB 2025'!$B41,'Bestellungen 2025'!O:O)</f>
        <v>0</v>
      </c>
      <c r="K41" s="28"/>
    </row>
    <row r="42" spans="1:11" ht="15" customHeight="1" x14ac:dyDescent="0.25">
      <c r="A42" s="25" t="s">
        <v>76</v>
      </c>
      <c r="B42" s="25" t="s">
        <v>77</v>
      </c>
      <c r="C42" s="26">
        <f>SUMIFS('IB angefragt'!H:H,'IB angefragt'!D:D,CONCATENATE('IB 2025'!B42," (EX)"),'IB angefragt'!B:B,"Erhöhung")+SUMIFS('IB angefragt'!H:H,'IB angefragt'!D:D,CONCATENATE('IB 2025'!B42," (EX)"),'IB angefragt'!B:B,"Jahresbestellung")</f>
        <v>16269</v>
      </c>
      <c r="D42" s="26">
        <f>SUMIFS('Bestellungen 2025'!F:F,'Bestellungen 2025'!C:C,'IB 2025'!B42,'Bestellungen 2025'!I:I,"IB")+SUMIFS('Bestellungen 2025'!F:F,'Bestellungen 2025'!C:C,'IB 2025'!B42,'Bestellungen 2025'!I:I,"ERH")</f>
        <v>16269</v>
      </c>
      <c r="E42" s="26">
        <v>0</v>
      </c>
      <c r="F42" s="26">
        <v>0</v>
      </c>
      <c r="G42" s="26">
        <v>0</v>
      </c>
      <c r="H42" s="26">
        <v>0</v>
      </c>
      <c r="I42" s="26">
        <f>SUMIF('Bestellungen 2025'!$C:$C,'IB 2025'!$B42,'Bestellungen 2025'!N:N)</f>
        <v>16269</v>
      </c>
      <c r="J42" s="26">
        <f>SUMIF('Bestellungen 2025'!$C:$C,'IB 2025'!$B42,'Bestellungen 2025'!O:O)</f>
        <v>0</v>
      </c>
      <c r="K42" s="28"/>
    </row>
    <row r="43" spans="1:11" ht="15" customHeight="1" x14ac:dyDescent="0.25">
      <c r="A43" s="25" t="s">
        <v>78</v>
      </c>
      <c r="B43" s="25" t="s">
        <v>79</v>
      </c>
      <c r="C43" s="26">
        <f>SUMIFS('IB angefragt'!H:H,'IB angefragt'!D:D,CONCATENATE('IB 2025'!B43," (EX)"),'IB angefragt'!B:B,"Erhöhung")+SUMIFS('IB angefragt'!H:H,'IB angefragt'!D:D,CONCATENATE('IB 2025'!B43," (EX)"),'IB angefragt'!B:B,"Jahresbestellung")</f>
        <v>145000</v>
      </c>
      <c r="D43" s="26">
        <f>SUMIFS('Bestellungen 2025'!F:F,'Bestellungen 2025'!C:C,'IB 2025'!B43,'Bestellungen 2025'!I:I,"IB")+SUMIFS('Bestellungen 2025'!F:F,'Bestellungen 2025'!C:C,'IB 2025'!B43,'Bestellungen 2025'!I:I,"ERH")</f>
        <v>145000</v>
      </c>
      <c r="E43" s="26">
        <v>0</v>
      </c>
      <c r="F43" s="26">
        <v>0</v>
      </c>
      <c r="G43" s="26">
        <v>0</v>
      </c>
      <c r="H43" s="26">
        <v>0</v>
      </c>
      <c r="I43" s="26">
        <f>SUMIF('Bestellungen 2025'!$C:$C,'IB 2025'!$B43,'Bestellungen 2025'!N:N)</f>
        <v>110000</v>
      </c>
      <c r="J43" s="26">
        <f>SUMIF('Bestellungen 2025'!$C:$C,'IB 2025'!$B43,'Bestellungen 2025'!O:O)</f>
        <v>0</v>
      </c>
      <c r="K43" s="28"/>
    </row>
    <row r="44" spans="1:11" ht="15" customHeight="1" x14ac:dyDescent="0.25">
      <c r="A44" s="25" t="s">
        <v>80</v>
      </c>
      <c r="B44" s="25" t="s">
        <v>81</v>
      </c>
      <c r="C44" s="26">
        <f>SUMIFS('IB angefragt'!H:H,'IB angefragt'!D:D,CONCATENATE('IB 2025'!B44," (EX)"),'IB angefragt'!B:B,"Erhöhung")+SUMIFS('IB angefragt'!H:H,'IB angefragt'!D:D,CONCATENATE('IB 2025'!B44," (EX)"),'IB angefragt'!B:B,"Jahresbestellung")</f>
        <v>49500</v>
      </c>
      <c r="D44" s="26">
        <f>SUMIFS('Bestellungen 2025'!F:F,'Bestellungen 2025'!C:C,'IB 2025'!B44,'Bestellungen 2025'!I:I,"IB")+SUMIFS('Bestellungen 2025'!F:F,'Bestellungen 2025'!C:C,'IB 2025'!B44,'Bestellungen 2025'!I:I,"ERH")</f>
        <v>49500</v>
      </c>
      <c r="E44" s="26">
        <v>0</v>
      </c>
      <c r="F44" s="26">
        <v>0</v>
      </c>
      <c r="G44" s="26">
        <v>0</v>
      </c>
      <c r="H44" s="26">
        <v>0</v>
      </c>
      <c r="I44" s="26">
        <f>SUMIF('Bestellungen 2025'!$C:$C,'IB 2025'!$B44,'Bestellungen 2025'!N:N)</f>
        <v>47966</v>
      </c>
      <c r="J44" s="26">
        <f>SUMIF('Bestellungen 2025'!$C:$C,'IB 2025'!$B44,'Bestellungen 2025'!O:O)</f>
        <v>20280</v>
      </c>
      <c r="K44" s="28"/>
    </row>
    <row r="45" spans="1:11" ht="15" customHeight="1" x14ac:dyDescent="0.25">
      <c r="A45" s="25" t="s">
        <v>82</v>
      </c>
      <c r="B45" s="25" t="s">
        <v>83</v>
      </c>
      <c r="C45" s="26">
        <f>SUMIFS('IB angefragt'!H:H,'IB angefragt'!D:D,CONCATENATE('IB 2025'!B45," (EX)"),'IB angefragt'!B:B,"Erhöhung")+SUMIFS('IB angefragt'!H:H,'IB angefragt'!D:D,CONCATENATE('IB 2025'!B45," (EX)"),'IB angefragt'!B:B,"Jahresbestellung")</f>
        <v>246765</v>
      </c>
      <c r="D45" s="26">
        <f>SUMIFS('Bestellungen 2025'!F:F,'Bestellungen 2025'!C:C,'IB 2025'!B45,'Bestellungen 2025'!I:I,"IB")+SUMIFS('Bestellungen 2025'!F:F,'Bestellungen 2025'!C:C,'IB 2025'!B45,'Bestellungen 2025'!I:I,"ERH")</f>
        <v>246765</v>
      </c>
      <c r="E45" s="26">
        <v>0</v>
      </c>
      <c r="F45" s="26">
        <v>0</v>
      </c>
      <c r="G45" s="26">
        <v>0</v>
      </c>
      <c r="H45" s="26">
        <v>0</v>
      </c>
      <c r="I45" s="26">
        <f>SUMIF('Bestellungen 2025'!$C:$C,'IB 2025'!$B45,'Bestellungen 2025'!N:N)</f>
        <v>198507</v>
      </c>
      <c r="J45" s="26">
        <f>SUMIF('Bestellungen 2025'!$C:$C,'IB 2025'!$B45,'Bestellungen 2025'!O:O)</f>
        <v>0</v>
      </c>
      <c r="K45" s="28"/>
    </row>
    <row r="46" spans="1:11" ht="15" customHeight="1" x14ac:dyDescent="0.25">
      <c r="A46" s="25" t="s">
        <v>84</v>
      </c>
      <c r="B46" s="25" t="s">
        <v>85</v>
      </c>
      <c r="C46" s="26">
        <f>SUMIFS('IB angefragt'!H:H,'IB angefragt'!D:D,CONCATENATE('IB 2025'!B46," (EX)"),'IB angefragt'!B:B,"Erhöhung")+SUMIFS('IB angefragt'!H:H,'IB angefragt'!D:D,CONCATENATE('IB 2025'!B46," (EX)"),'IB angefragt'!B:B,"Jahresbestellung")</f>
        <v>897123</v>
      </c>
      <c r="D46" s="26">
        <f>SUMIFS('Bestellungen 2025'!F:F,'Bestellungen 2025'!C:C,'IB 2025'!B46,'Bestellungen 2025'!I:I,"IB")+SUMIFS('Bestellungen 2025'!F:F,'Bestellungen 2025'!C:C,'IB 2025'!B46,'Bestellungen 2025'!I:I,"ERH")</f>
        <v>897123</v>
      </c>
      <c r="E46" s="26">
        <v>0</v>
      </c>
      <c r="F46" s="26">
        <v>0</v>
      </c>
      <c r="G46" s="26">
        <v>0</v>
      </c>
      <c r="H46" s="26">
        <v>0</v>
      </c>
      <c r="I46" s="26">
        <f>SUMIF('Bestellungen 2025'!$C:$C,'IB 2025'!$B46,'Bestellungen 2025'!N:N)</f>
        <v>742344</v>
      </c>
      <c r="J46" s="26">
        <f>SUMIF('Bestellungen 2025'!$C:$C,'IB 2025'!$B46,'Bestellungen 2025'!O:O)</f>
        <v>0</v>
      </c>
      <c r="K46" s="28"/>
    </row>
    <row r="47" spans="1:11" ht="15" customHeight="1" x14ac:dyDescent="0.25">
      <c r="A47" s="25" t="s">
        <v>86</v>
      </c>
      <c r="B47" s="25" t="s">
        <v>87</v>
      </c>
      <c r="C47" s="26">
        <f>SUMIFS('IB angefragt'!H:H,'IB angefragt'!D:D,CONCATENATE('IB 2025'!B47," (EX)"),'IB angefragt'!B:B,"Erhöhung")+SUMIFS('IB angefragt'!H:H,'IB angefragt'!D:D,CONCATENATE('IB 2025'!B47," (EX)"),'IB angefragt'!B:B,"Jahresbestellung")</f>
        <v>495059</v>
      </c>
      <c r="D47" s="26">
        <f>SUMIFS('Bestellungen 2025'!F:F,'Bestellungen 2025'!C:C,'IB 2025'!B47,'Bestellungen 2025'!I:I,"IB")+SUMIFS('Bestellungen 2025'!F:F,'Bestellungen 2025'!C:C,'IB 2025'!B47,'Bestellungen 2025'!I:I,"ERH")</f>
        <v>495059</v>
      </c>
      <c r="E47" s="26">
        <v>0</v>
      </c>
      <c r="F47" s="26">
        <v>0</v>
      </c>
      <c r="G47" s="26">
        <v>0</v>
      </c>
      <c r="H47" s="26">
        <v>0</v>
      </c>
      <c r="I47" s="26">
        <f>SUMIF('Bestellungen 2025'!$C:$C,'IB 2025'!$B47,'Bestellungen 2025'!N:N)</f>
        <v>435651</v>
      </c>
      <c r="J47" s="26">
        <f>SUMIF('Bestellungen 2025'!$C:$C,'IB 2025'!$B47,'Bestellungen 2025'!O:O)</f>
        <v>70000</v>
      </c>
      <c r="K47" s="28"/>
    </row>
    <row r="48" spans="1:11" ht="15" customHeight="1" x14ac:dyDescent="0.25">
      <c r="A48" s="29"/>
      <c r="B48" s="29"/>
      <c r="C48" s="30"/>
      <c r="D48" s="30"/>
      <c r="E48" s="31"/>
      <c r="F48" s="31"/>
      <c r="G48" s="31"/>
      <c r="H48" s="31"/>
      <c r="I48" s="32"/>
      <c r="J48" s="32"/>
      <c r="K48" s="28"/>
    </row>
    <row r="49" spans="1:11" x14ac:dyDescent="0.25">
      <c r="A49" s="29"/>
      <c r="B49" s="29"/>
      <c r="C49" s="30"/>
      <c r="D49" s="30"/>
      <c r="E49" s="31"/>
      <c r="F49" s="31"/>
      <c r="G49" s="31"/>
      <c r="H49" s="31"/>
      <c r="I49" s="32"/>
      <c r="J49" s="32"/>
      <c r="K49" s="28"/>
    </row>
    <row r="50" spans="1:11" ht="16.5" customHeight="1" x14ac:dyDescent="0.25">
      <c r="A50" s="29"/>
      <c r="B50" s="29"/>
      <c r="C50" s="30"/>
      <c r="D50" s="30"/>
      <c r="E50" s="31"/>
      <c r="F50" s="31"/>
      <c r="G50" s="31"/>
      <c r="H50" s="31"/>
      <c r="I50" s="32"/>
      <c r="J50" s="32"/>
      <c r="K50" s="28"/>
    </row>
    <row r="51" spans="1:11" x14ac:dyDescent="0.25">
      <c r="A51" s="33"/>
      <c r="B51" s="33"/>
      <c r="C51" s="34"/>
      <c r="D51" s="34"/>
      <c r="E51" s="35"/>
      <c r="F51" s="36"/>
      <c r="G51" s="36"/>
      <c r="H51" s="34"/>
      <c r="I51" s="35"/>
      <c r="J51" s="35"/>
      <c r="K51" s="28"/>
    </row>
    <row r="52" spans="1:11" x14ac:dyDescent="0.25">
      <c r="A52" s="33"/>
      <c r="B52" s="33"/>
      <c r="C52" s="35"/>
      <c r="D52" s="35"/>
      <c r="E52" s="35"/>
      <c r="F52" s="36"/>
      <c r="G52" s="36"/>
      <c r="H52" s="34"/>
      <c r="I52" s="35"/>
      <c r="J52" s="35"/>
      <c r="K52" s="28"/>
    </row>
    <row r="53" spans="1:11" x14ac:dyDescent="0.25">
      <c r="A53" s="33"/>
      <c r="B53" s="33"/>
      <c r="C53" s="34"/>
      <c r="D53" s="34"/>
      <c r="E53" s="35"/>
      <c r="F53" s="36"/>
      <c r="G53" s="36"/>
      <c r="H53" s="34"/>
      <c r="I53" s="35"/>
      <c r="J53" s="35"/>
      <c r="K53" s="28"/>
    </row>
    <row r="54" spans="1:11" x14ac:dyDescent="0.25">
      <c r="A54" s="33"/>
      <c r="B54" s="33"/>
      <c r="C54" s="34"/>
      <c r="D54" s="34"/>
      <c r="E54" s="35"/>
      <c r="F54" s="36"/>
      <c r="G54" s="36"/>
      <c r="H54" s="34"/>
      <c r="I54" s="35"/>
      <c r="J54" s="35"/>
      <c r="K54" s="28"/>
    </row>
    <row r="55" spans="1:11" x14ac:dyDescent="0.25">
      <c r="A55" s="33"/>
      <c r="B55" s="33"/>
      <c r="C55" s="34"/>
      <c r="D55" s="34"/>
      <c r="E55" s="35"/>
      <c r="F55" s="36"/>
      <c r="G55" s="36"/>
      <c r="H55" s="34"/>
      <c r="I55" s="35"/>
      <c r="J55" s="35"/>
      <c r="K55" s="28"/>
    </row>
  </sheetData>
  <mergeCells count="7">
    <mergeCell ref="A7:D7"/>
    <mergeCell ref="A1:J1"/>
    <mergeCell ref="A3:J3"/>
    <mergeCell ref="A4:J4"/>
    <mergeCell ref="A5:J5"/>
    <mergeCell ref="A6:D6"/>
    <mergeCell ref="F6:H6"/>
  </mergeCells>
  <pageMargins left="0.7" right="0.7" top="0.75" bottom="0.75" header="0.3" footer="0.3"/>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8F513-FC47-4515-BDA8-B53CA998A6F6}">
  <sheetPr filterMode="1"/>
  <dimension ref="A1:O41"/>
  <sheetViews>
    <sheetView workbookViewId="0">
      <pane xSplit="5" ySplit="1" topLeftCell="L39" activePane="bottomRight" state="frozen"/>
      <selection pane="topRight" activeCell="F1" sqref="F1"/>
      <selection pane="bottomLeft" activeCell="A2" sqref="A2"/>
      <selection pane="bottomRight" activeCell="C61" sqref="C61"/>
    </sheetView>
  </sheetViews>
  <sheetFormatPr baseColWidth="10" defaultColWidth="25.7109375" defaultRowHeight="15" x14ac:dyDescent="0.25"/>
  <cols>
    <col min="1" max="1" width="12" style="1" customWidth="1"/>
    <col min="2" max="2" width="49.28515625" style="1" bestFit="1" customWidth="1"/>
    <col min="3" max="3" width="25" style="1" customWidth="1"/>
    <col min="4" max="4" width="14" style="1" hidden="1" customWidth="1"/>
    <col min="5" max="5" width="25" style="1" hidden="1" customWidth="1"/>
    <col min="6" max="6" width="16.5703125" style="1" bestFit="1" customWidth="1"/>
    <col min="7" max="7" width="16.85546875" style="1" bestFit="1" customWidth="1"/>
    <col min="8" max="8" width="16" style="1" bestFit="1" customWidth="1"/>
    <col min="9" max="9" width="23" style="1" customWidth="1"/>
    <col min="10" max="10" width="27" style="1" customWidth="1"/>
    <col min="11" max="11" width="18" style="1" customWidth="1"/>
    <col min="12" max="12" width="24" style="1" customWidth="1"/>
    <col min="13" max="13" width="21.7109375" style="1" bestFit="1" customWidth="1"/>
    <col min="14" max="14" width="29.5703125" style="1" bestFit="1" customWidth="1"/>
    <col min="15" max="15" width="32.28515625" style="1" bestFit="1" customWidth="1"/>
    <col min="16" max="16384" width="25.7109375" style="1"/>
  </cols>
  <sheetData>
    <row r="1" spans="1:15" ht="90" x14ac:dyDescent="0.25">
      <c r="A1" s="48" t="s">
        <v>107</v>
      </c>
      <c r="B1" s="48" t="s">
        <v>106</v>
      </c>
      <c r="C1" s="48" t="s">
        <v>105</v>
      </c>
      <c r="D1" s="48" t="s">
        <v>104</v>
      </c>
      <c r="E1" s="46" t="s">
        <v>163</v>
      </c>
      <c r="F1" s="47" t="s">
        <v>103</v>
      </c>
      <c r="G1" s="46" t="s">
        <v>92</v>
      </c>
      <c r="H1" s="46" t="s">
        <v>91</v>
      </c>
      <c r="I1" s="48" t="s">
        <v>102</v>
      </c>
      <c r="J1" s="47" t="s">
        <v>101</v>
      </c>
      <c r="K1" s="48" t="s">
        <v>100</v>
      </c>
      <c r="L1" s="46" t="s">
        <v>99</v>
      </c>
      <c r="M1" s="47" t="s">
        <v>108</v>
      </c>
      <c r="N1" s="46" t="s">
        <v>98</v>
      </c>
      <c r="O1" s="46" t="s">
        <v>97</v>
      </c>
    </row>
    <row r="2" spans="1:15" hidden="1" x14ac:dyDescent="0.25">
      <c r="A2" s="33" t="s">
        <v>164</v>
      </c>
      <c r="B2" s="33" t="s">
        <v>15</v>
      </c>
      <c r="C2" s="33" t="s">
        <v>16</v>
      </c>
      <c r="D2" s="33" t="s">
        <v>165</v>
      </c>
      <c r="E2" s="45" t="s">
        <v>166</v>
      </c>
      <c r="F2" s="35">
        <v>100000</v>
      </c>
      <c r="G2" s="28">
        <v>45658.25</v>
      </c>
      <c r="H2" s="28">
        <v>46023.25</v>
      </c>
      <c r="I2" s="33" t="s">
        <v>167</v>
      </c>
      <c r="J2" s="44">
        <v>821919.99987649999</v>
      </c>
      <c r="K2" s="33" t="s">
        <v>168</v>
      </c>
      <c r="L2" s="28">
        <v>45490.352210648147</v>
      </c>
      <c r="M2" s="35">
        <v>0</v>
      </c>
      <c r="N2" s="36">
        <v>100000</v>
      </c>
      <c r="O2" s="36">
        <v>0</v>
      </c>
    </row>
    <row r="3" spans="1:15" hidden="1" x14ac:dyDescent="0.25">
      <c r="A3" s="33" t="s">
        <v>164</v>
      </c>
      <c r="B3" s="33" t="s">
        <v>17</v>
      </c>
      <c r="C3" s="33" t="s">
        <v>18</v>
      </c>
      <c r="D3" s="33" t="s">
        <v>169</v>
      </c>
      <c r="E3" s="45" t="s">
        <v>170</v>
      </c>
      <c r="F3" s="35">
        <v>1255362</v>
      </c>
      <c r="G3" s="28">
        <v>45658.25</v>
      </c>
      <c r="H3" s="28">
        <v>46023.25</v>
      </c>
      <c r="I3" s="33" t="s">
        <v>167</v>
      </c>
      <c r="J3" s="44">
        <v>10318071.348849628</v>
      </c>
      <c r="K3" s="33" t="s">
        <v>171</v>
      </c>
      <c r="L3" s="28">
        <v>45489.640300925923</v>
      </c>
      <c r="M3" s="35">
        <v>0</v>
      </c>
      <c r="N3" s="36">
        <v>613318</v>
      </c>
      <c r="O3" s="36">
        <v>0</v>
      </c>
    </row>
    <row r="4" spans="1:15" hidden="1" x14ac:dyDescent="0.25">
      <c r="A4" s="33" t="s">
        <v>164</v>
      </c>
      <c r="B4" s="33" t="s">
        <v>19</v>
      </c>
      <c r="C4" s="33" t="s">
        <v>22</v>
      </c>
      <c r="D4" s="33" t="s">
        <v>172</v>
      </c>
      <c r="E4" s="45" t="s">
        <v>173</v>
      </c>
      <c r="F4" s="35">
        <v>2017000</v>
      </c>
      <c r="G4" s="28">
        <v>45658.25</v>
      </c>
      <c r="H4" s="28">
        <v>46023.25</v>
      </c>
      <c r="I4" s="33" t="s">
        <v>167</v>
      </c>
      <c r="J4" s="44">
        <v>16578126.397509005</v>
      </c>
      <c r="K4" s="33" t="s">
        <v>174</v>
      </c>
      <c r="L4" s="28">
        <v>45489.641747685186</v>
      </c>
      <c r="M4" s="35">
        <v>0</v>
      </c>
      <c r="N4" s="36">
        <v>0</v>
      </c>
      <c r="O4" s="36">
        <v>0</v>
      </c>
    </row>
    <row r="5" spans="1:15" hidden="1" x14ac:dyDescent="0.25">
      <c r="A5" s="33" t="s">
        <v>164</v>
      </c>
      <c r="B5" s="33" t="s">
        <v>19</v>
      </c>
      <c r="C5" s="33" t="s">
        <v>21</v>
      </c>
      <c r="D5" s="33" t="s">
        <v>175</v>
      </c>
      <c r="E5" s="45" t="s">
        <v>176</v>
      </c>
      <c r="F5" s="35">
        <v>432000</v>
      </c>
      <c r="G5" s="28">
        <v>45658.25</v>
      </c>
      <c r="H5" s="28">
        <v>46023.25</v>
      </c>
      <c r="I5" s="33" t="s">
        <v>167</v>
      </c>
      <c r="J5" s="44">
        <v>3550694.3994664801</v>
      </c>
      <c r="K5" s="33" t="s">
        <v>177</v>
      </c>
      <c r="L5" s="28">
        <v>45489.640879629631</v>
      </c>
      <c r="M5" s="35">
        <v>0</v>
      </c>
      <c r="N5" s="36">
        <v>0</v>
      </c>
      <c r="O5" s="36">
        <v>0</v>
      </c>
    </row>
    <row r="6" spans="1:15" hidden="1" x14ac:dyDescent="0.25">
      <c r="A6" s="33" t="s">
        <v>164</v>
      </c>
      <c r="B6" s="33" t="s">
        <v>19</v>
      </c>
      <c r="C6" s="33" t="s">
        <v>20</v>
      </c>
      <c r="D6" s="33" t="s">
        <v>178</v>
      </c>
      <c r="E6" s="45" t="s">
        <v>179</v>
      </c>
      <c r="F6" s="35">
        <v>520000</v>
      </c>
      <c r="G6" s="28">
        <v>45658.25</v>
      </c>
      <c r="H6" s="28">
        <v>46023.25</v>
      </c>
      <c r="I6" s="33" t="s">
        <v>167</v>
      </c>
      <c r="J6" s="44">
        <v>4273983.9993578</v>
      </c>
      <c r="K6" s="33" t="s">
        <v>180</v>
      </c>
      <c r="L6" s="28">
        <v>45489.642025462963</v>
      </c>
      <c r="M6" s="35">
        <v>0</v>
      </c>
      <c r="N6" s="36">
        <v>0</v>
      </c>
      <c r="O6" s="36">
        <v>0</v>
      </c>
    </row>
    <row r="7" spans="1:15" hidden="1" x14ac:dyDescent="0.25">
      <c r="A7" s="33" t="s">
        <v>164</v>
      </c>
      <c r="B7" s="33" t="s">
        <v>33</v>
      </c>
      <c r="C7" s="33" t="s">
        <v>34</v>
      </c>
      <c r="D7" s="33" t="s">
        <v>181</v>
      </c>
      <c r="E7" s="45" t="s">
        <v>182</v>
      </c>
      <c r="F7" s="35">
        <v>72391</v>
      </c>
      <c r="G7" s="28">
        <v>45658.25</v>
      </c>
      <c r="H7" s="28">
        <v>46023.25</v>
      </c>
      <c r="I7" s="33" t="s">
        <v>167</v>
      </c>
      <c r="J7" s="44">
        <v>605016.46933027136</v>
      </c>
      <c r="K7" s="33" t="s">
        <v>183</v>
      </c>
      <c r="L7" s="28">
        <v>45490.337708333333</v>
      </c>
      <c r="M7" s="35">
        <v>0</v>
      </c>
      <c r="N7" s="36">
        <v>52521</v>
      </c>
      <c r="O7" s="36">
        <v>0</v>
      </c>
    </row>
    <row r="8" spans="1:15" hidden="1" x14ac:dyDescent="0.25">
      <c r="A8" s="33" t="s">
        <v>164</v>
      </c>
      <c r="B8" s="33" t="s">
        <v>184</v>
      </c>
      <c r="C8" s="33" t="s">
        <v>32</v>
      </c>
      <c r="D8" s="33" t="s">
        <v>185</v>
      </c>
      <c r="E8" s="45" t="s">
        <v>186</v>
      </c>
      <c r="F8" s="35">
        <v>257467</v>
      </c>
      <c r="G8" s="28">
        <v>45658.25</v>
      </c>
      <c r="H8" s="28">
        <v>46023.25</v>
      </c>
      <c r="I8" s="33" t="s">
        <v>167</v>
      </c>
      <c r="J8" s="44">
        <v>2116172.7660820284</v>
      </c>
      <c r="K8" s="33" t="s">
        <v>187</v>
      </c>
      <c r="L8" s="28">
        <v>45489.644004629627</v>
      </c>
      <c r="M8" s="35">
        <v>0</v>
      </c>
      <c r="N8" s="36">
        <v>222948</v>
      </c>
      <c r="O8" s="36">
        <v>0</v>
      </c>
    </row>
    <row r="9" spans="1:15" hidden="1" x14ac:dyDescent="0.25">
      <c r="A9" s="33" t="s">
        <v>164</v>
      </c>
      <c r="B9" s="33" t="s">
        <v>29</v>
      </c>
      <c r="C9" s="33" t="s">
        <v>30</v>
      </c>
      <c r="D9" s="33" t="s">
        <v>188</v>
      </c>
      <c r="E9" s="45" t="s">
        <v>189</v>
      </c>
      <c r="F9" s="35">
        <v>120000</v>
      </c>
      <c r="G9" s="28">
        <v>45658.25</v>
      </c>
      <c r="H9" s="28">
        <v>46023.25</v>
      </c>
      <c r="I9" s="33" t="s">
        <v>167</v>
      </c>
      <c r="J9" s="44">
        <v>986303.99985180004</v>
      </c>
      <c r="K9" s="33" t="s">
        <v>190</v>
      </c>
      <c r="L9" s="28">
        <v>45489.643692129626</v>
      </c>
      <c r="M9" s="35">
        <v>0</v>
      </c>
      <c r="N9" s="36">
        <v>105972</v>
      </c>
      <c r="O9" s="36">
        <v>0</v>
      </c>
    </row>
    <row r="10" spans="1:15" hidden="1" x14ac:dyDescent="0.25">
      <c r="A10" s="33" t="s">
        <v>164</v>
      </c>
      <c r="B10" s="33" t="s">
        <v>191</v>
      </c>
      <c r="C10" s="33" t="s">
        <v>24</v>
      </c>
      <c r="D10" s="33" t="s">
        <v>192</v>
      </c>
      <c r="E10" s="45" t="s">
        <v>193</v>
      </c>
      <c r="F10" s="35">
        <v>473566</v>
      </c>
      <c r="G10" s="28">
        <v>45658.25</v>
      </c>
      <c r="H10" s="28">
        <v>46023.25</v>
      </c>
      <c r="I10" s="33" t="s">
        <v>167</v>
      </c>
      <c r="J10" s="44">
        <v>3892333.6666151462</v>
      </c>
      <c r="K10" s="33" t="s">
        <v>194</v>
      </c>
      <c r="L10" s="28">
        <v>45489.643310185187</v>
      </c>
      <c r="M10" s="35">
        <v>0</v>
      </c>
      <c r="N10" s="36">
        <v>347455</v>
      </c>
      <c r="O10" s="36">
        <v>0</v>
      </c>
    </row>
    <row r="11" spans="1:15" hidden="1" x14ac:dyDescent="0.25">
      <c r="A11" s="33" t="s">
        <v>164</v>
      </c>
      <c r="B11" s="33" t="s">
        <v>25</v>
      </c>
      <c r="C11" s="33" t="s">
        <v>26</v>
      </c>
      <c r="D11" s="33" t="s">
        <v>195</v>
      </c>
      <c r="E11" s="45" t="s">
        <v>196</v>
      </c>
      <c r="F11" s="35">
        <v>40000</v>
      </c>
      <c r="G11" s="28">
        <v>45658.25</v>
      </c>
      <c r="H11" s="28">
        <v>46023.25</v>
      </c>
      <c r="I11" s="33" t="s">
        <v>167</v>
      </c>
      <c r="J11" s="44">
        <v>328767.99995059997</v>
      </c>
      <c r="K11" s="33" t="s">
        <v>197</v>
      </c>
      <c r="L11" s="28">
        <v>45489.643518518518</v>
      </c>
      <c r="M11" s="35">
        <v>0</v>
      </c>
      <c r="N11" s="36">
        <v>40000</v>
      </c>
      <c r="O11" s="36">
        <v>0</v>
      </c>
    </row>
    <row r="12" spans="1:15" ht="30" hidden="1" x14ac:dyDescent="0.25">
      <c r="A12" s="33" t="s">
        <v>164</v>
      </c>
      <c r="B12" s="33" t="s">
        <v>39</v>
      </c>
      <c r="C12" s="33" t="s">
        <v>198</v>
      </c>
      <c r="D12" s="33" t="s">
        <v>199</v>
      </c>
      <c r="E12" s="45" t="s">
        <v>200</v>
      </c>
      <c r="F12" s="35">
        <v>160000</v>
      </c>
      <c r="G12" s="28">
        <v>45658.25</v>
      </c>
      <c r="H12" s="28">
        <v>46023.25</v>
      </c>
      <c r="I12" s="33" t="s">
        <v>167</v>
      </c>
      <c r="J12" s="44">
        <v>1315071.9998023999</v>
      </c>
      <c r="K12" s="33" t="s">
        <v>201</v>
      </c>
      <c r="L12" s="28">
        <v>45490.337951388887</v>
      </c>
      <c r="M12" s="35">
        <v>0</v>
      </c>
      <c r="N12" s="36">
        <v>136000</v>
      </c>
      <c r="O12" s="36">
        <v>0</v>
      </c>
    </row>
    <row r="13" spans="1:15" hidden="1" x14ac:dyDescent="0.25">
      <c r="A13" s="33" t="s">
        <v>164</v>
      </c>
      <c r="B13" s="33" t="s">
        <v>35</v>
      </c>
      <c r="C13" s="33" t="s">
        <v>36</v>
      </c>
      <c r="D13" s="33" t="s">
        <v>202</v>
      </c>
      <c r="E13" s="45" t="s">
        <v>203</v>
      </c>
      <c r="F13" s="35">
        <v>3593588</v>
      </c>
      <c r="G13" s="28">
        <v>45658.25</v>
      </c>
      <c r="H13" s="28">
        <v>46023.25</v>
      </c>
      <c r="I13" s="33" t="s">
        <v>167</v>
      </c>
      <c r="J13" s="44">
        <v>29536418.485161919</v>
      </c>
      <c r="K13" s="33" t="s">
        <v>204</v>
      </c>
      <c r="L13" s="28">
        <v>45489.644652777781</v>
      </c>
      <c r="M13" s="35">
        <v>0</v>
      </c>
      <c r="N13" s="36">
        <v>2784671</v>
      </c>
      <c r="O13" s="36">
        <v>0</v>
      </c>
    </row>
    <row r="14" spans="1:15" hidden="1" x14ac:dyDescent="0.25">
      <c r="A14" s="33" t="s">
        <v>164</v>
      </c>
      <c r="B14" s="33" t="s">
        <v>37</v>
      </c>
      <c r="C14" s="33" t="s">
        <v>38</v>
      </c>
      <c r="D14" s="33" t="s">
        <v>205</v>
      </c>
      <c r="E14" s="45" t="s">
        <v>206</v>
      </c>
      <c r="F14" s="35">
        <v>240000</v>
      </c>
      <c r="G14" s="28">
        <v>45658.25</v>
      </c>
      <c r="H14" s="28">
        <v>46023.25</v>
      </c>
      <c r="I14" s="33" t="s">
        <v>167</v>
      </c>
      <c r="J14" s="44">
        <v>1972607.9997036001</v>
      </c>
      <c r="K14" s="33" t="s">
        <v>207</v>
      </c>
      <c r="L14" s="28">
        <v>45489.644907407404</v>
      </c>
      <c r="M14" s="35">
        <v>0</v>
      </c>
      <c r="N14" s="36">
        <v>167886</v>
      </c>
      <c r="O14" s="36">
        <v>0</v>
      </c>
    </row>
    <row r="15" spans="1:15" hidden="1" x14ac:dyDescent="0.25">
      <c r="A15" s="33" t="s">
        <v>164</v>
      </c>
      <c r="B15" s="33" t="s">
        <v>44</v>
      </c>
      <c r="C15" s="33" t="s">
        <v>45</v>
      </c>
      <c r="D15" s="33" t="s">
        <v>208</v>
      </c>
      <c r="E15" s="45" t="s">
        <v>209</v>
      </c>
      <c r="F15" s="35">
        <v>140000</v>
      </c>
      <c r="G15" s="28">
        <v>45658.25</v>
      </c>
      <c r="H15" s="28">
        <v>46023.25</v>
      </c>
      <c r="I15" s="33" t="s">
        <v>167</v>
      </c>
      <c r="J15" s="44">
        <v>1150687.9998271</v>
      </c>
      <c r="K15" s="33" t="s">
        <v>210</v>
      </c>
      <c r="L15" s="28">
        <v>45489.638865740744</v>
      </c>
      <c r="M15" s="35">
        <v>0</v>
      </c>
      <c r="N15" s="36">
        <v>138000</v>
      </c>
      <c r="O15" s="36">
        <v>0</v>
      </c>
    </row>
    <row r="16" spans="1:15" ht="30" hidden="1" x14ac:dyDescent="0.25">
      <c r="A16" s="33" t="s">
        <v>164</v>
      </c>
      <c r="B16" s="33" t="s">
        <v>46</v>
      </c>
      <c r="C16" s="33" t="s">
        <v>47</v>
      </c>
      <c r="D16" s="33" t="s">
        <v>211</v>
      </c>
      <c r="E16" s="45" t="s">
        <v>212</v>
      </c>
      <c r="F16" s="35">
        <v>120000</v>
      </c>
      <c r="G16" s="28">
        <v>45658.25</v>
      </c>
      <c r="H16" s="28">
        <v>46023.25</v>
      </c>
      <c r="I16" s="33" t="s">
        <v>167</v>
      </c>
      <c r="J16" s="44">
        <v>986303.99985180004</v>
      </c>
      <c r="K16" s="33" t="s">
        <v>213</v>
      </c>
      <c r="L16" s="28">
        <v>45490.338159722225</v>
      </c>
      <c r="M16" s="35">
        <v>0</v>
      </c>
      <c r="N16" s="36">
        <v>120000</v>
      </c>
      <c r="O16" s="36">
        <v>0</v>
      </c>
    </row>
    <row r="17" spans="1:15" hidden="1" x14ac:dyDescent="0.25">
      <c r="A17" s="33" t="s">
        <v>164</v>
      </c>
      <c r="B17" s="33" t="s">
        <v>50</v>
      </c>
      <c r="C17" s="33" t="s">
        <v>51</v>
      </c>
      <c r="D17" s="33" t="s">
        <v>214</v>
      </c>
      <c r="E17" s="45" t="s">
        <v>215</v>
      </c>
      <c r="F17" s="35">
        <v>25000</v>
      </c>
      <c r="G17" s="28">
        <v>45658.25</v>
      </c>
      <c r="H17" s="28">
        <v>46023.25</v>
      </c>
      <c r="I17" s="33" t="s">
        <v>167</v>
      </c>
      <c r="J17" s="44">
        <v>206080.99996913751</v>
      </c>
      <c r="K17" s="33" t="s">
        <v>216</v>
      </c>
      <c r="L17" s="28">
        <v>45490.338356481479</v>
      </c>
      <c r="M17" s="35">
        <v>0</v>
      </c>
      <c r="N17" s="36">
        <v>0</v>
      </c>
      <c r="O17" s="36">
        <v>0</v>
      </c>
    </row>
    <row r="18" spans="1:15" hidden="1" x14ac:dyDescent="0.25">
      <c r="A18" s="33" t="s">
        <v>164</v>
      </c>
      <c r="B18" s="33" t="s">
        <v>48</v>
      </c>
      <c r="C18" s="33" t="s">
        <v>49</v>
      </c>
      <c r="D18" s="33" t="s">
        <v>217</v>
      </c>
      <c r="E18" s="45" t="s">
        <v>218</v>
      </c>
      <c r="F18" s="35">
        <v>66939</v>
      </c>
      <c r="G18" s="28">
        <v>45658.25</v>
      </c>
      <c r="H18" s="28">
        <v>46023.25</v>
      </c>
      <c r="I18" s="33" t="s">
        <v>167</v>
      </c>
      <c r="J18" s="44">
        <v>550185.02871733031</v>
      </c>
      <c r="K18" s="33" t="s">
        <v>219</v>
      </c>
      <c r="L18" s="28">
        <v>45489.645335648151</v>
      </c>
      <c r="M18" s="35">
        <v>0</v>
      </c>
      <c r="N18" s="36">
        <v>63400</v>
      </c>
      <c r="O18" s="36">
        <v>0</v>
      </c>
    </row>
    <row r="19" spans="1:15" hidden="1" x14ac:dyDescent="0.25">
      <c r="A19" s="33" t="s">
        <v>164</v>
      </c>
      <c r="B19" s="33" t="s">
        <v>52</v>
      </c>
      <c r="C19" s="33" t="s">
        <v>53</v>
      </c>
      <c r="D19" s="33" t="s">
        <v>220</v>
      </c>
      <c r="E19" s="45" t="s">
        <v>221</v>
      </c>
      <c r="F19" s="35">
        <v>415000</v>
      </c>
      <c r="G19" s="28">
        <v>45658.25</v>
      </c>
      <c r="H19" s="28">
        <v>46023.25</v>
      </c>
      <c r="I19" s="33" t="s">
        <v>167</v>
      </c>
      <c r="J19" s="44">
        <v>3410967.999487475</v>
      </c>
      <c r="K19" s="33" t="s">
        <v>222</v>
      </c>
      <c r="L19" s="28">
        <v>45490.338530092595</v>
      </c>
      <c r="M19" s="35">
        <v>0</v>
      </c>
      <c r="N19" s="36">
        <v>338500</v>
      </c>
      <c r="O19" s="36">
        <v>0</v>
      </c>
    </row>
    <row r="20" spans="1:15" hidden="1" x14ac:dyDescent="0.25">
      <c r="A20" s="33" t="s">
        <v>164</v>
      </c>
      <c r="B20" s="33" t="s">
        <v>54</v>
      </c>
      <c r="C20" s="33" t="s">
        <v>55</v>
      </c>
      <c r="D20" s="33" t="s">
        <v>223</v>
      </c>
      <c r="E20" s="45" t="s">
        <v>224</v>
      </c>
      <c r="F20" s="35">
        <v>360000</v>
      </c>
      <c r="G20" s="28">
        <v>45658.25</v>
      </c>
      <c r="H20" s="28">
        <v>46023.25</v>
      </c>
      <c r="I20" s="33" t="s">
        <v>167</v>
      </c>
      <c r="J20" s="44">
        <v>2958911.9995554001</v>
      </c>
      <c r="K20" s="33" t="s">
        <v>225</v>
      </c>
      <c r="L20" s="28">
        <v>45490.338726851849</v>
      </c>
      <c r="M20" s="35">
        <v>0</v>
      </c>
      <c r="N20" s="36">
        <v>331200</v>
      </c>
      <c r="O20" s="36">
        <v>0</v>
      </c>
    </row>
    <row r="21" spans="1:15" hidden="1" x14ac:dyDescent="0.25">
      <c r="A21" s="33" t="s">
        <v>164</v>
      </c>
      <c r="B21" s="33" t="s">
        <v>125</v>
      </c>
      <c r="C21" s="33" t="s">
        <v>57</v>
      </c>
      <c r="D21" s="33" t="s">
        <v>202</v>
      </c>
      <c r="E21" s="45" t="s">
        <v>226</v>
      </c>
      <c r="F21" s="35">
        <v>2067658</v>
      </c>
      <c r="G21" s="28">
        <v>45658.25</v>
      </c>
      <c r="H21" s="28">
        <v>46023.25</v>
      </c>
      <c r="I21" s="33" t="s">
        <v>167</v>
      </c>
      <c r="J21" s="44">
        <v>16994494.631046444</v>
      </c>
      <c r="K21" s="33" t="s">
        <v>227</v>
      </c>
      <c r="L21" s="28">
        <v>45490.338969907411</v>
      </c>
      <c r="M21" s="35">
        <v>0</v>
      </c>
      <c r="N21" s="36">
        <v>1817557</v>
      </c>
      <c r="O21" s="36">
        <v>0</v>
      </c>
    </row>
    <row r="22" spans="1:15" hidden="1" x14ac:dyDescent="0.25">
      <c r="A22" s="33" t="s">
        <v>164</v>
      </c>
      <c r="B22" s="33" t="s">
        <v>58</v>
      </c>
      <c r="C22" s="33" t="s">
        <v>59</v>
      </c>
      <c r="D22" s="33" t="s">
        <v>228</v>
      </c>
      <c r="E22" s="45" t="s">
        <v>229</v>
      </c>
      <c r="F22" s="35">
        <v>174407</v>
      </c>
      <c r="G22" s="28">
        <v>45658.25</v>
      </c>
      <c r="H22" s="28">
        <v>46023.25</v>
      </c>
      <c r="I22" s="33" t="s">
        <v>167</v>
      </c>
      <c r="J22" s="44">
        <v>1433486.0141846074</v>
      </c>
      <c r="K22" s="33" t="s">
        <v>230</v>
      </c>
      <c r="L22" s="28">
        <v>45490.339178240742</v>
      </c>
      <c r="M22" s="35">
        <v>0</v>
      </c>
      <c r="N22" s="36">
        <v>147689</v>
      </c>
      <c r="O22" s="36">
        <v>0</v>
      </c>
    </row>
    <row r="23" spans="1:15" ht="30" hidden="1" x14ac:dyDescent="0.25">
      <c r="A23" s="33" t="s">
        <v>164</v>
      </c>
      <c r="B23" s="33" t="s">
        <v>60</v>
      </c>
      <c r="C23" s="33" t="s">
        <v>61</v>
      </c>
      <c r="D23" s="33" t="s">
        <v>231</v>
      </c>
      <c r="E23" s="45" t="s">
        <v>232</v>
      </c>
      <c r="F23" s="35">
        <v>76678</v>
      </c>
      <c r="G23" s="28">
        <v>45658.25</v>
      </c>
      <c r="H23" s="28">
        <v>46023.25</v>
      </c>
      <c r="I23" s="33" t="s">
        <v>167</v>
      </c>
      <c r="J23" s="44">
        <v>630231.81750530272</v>
      </c>
      <c r="K23" s="33" t="s">
        <v>233</v>
      </c>
      <c r="L23" s="28">
        <v>45489.645601851851</v>
      </c>
      <c r="M23" s="35">
        <v>0</v>
      </c>
      <c r="N23" s="36">
        <v>62110</v>
      </c>
      <c r="O23" s="36">
        <v>0</v>
      </c>
    </row>
    <row r="24" spans="1:15" hidden="1" x14ac:dyDescent="0.25">
      <c r="A24" s="33" t="s">
        <v>164</v>
      </c>
      <c r="B24" s="33" t="s">
        <v>234</v>
      </c>
      <c r="C24" s="33" t="s">
        <v>41</v>
      </c>
      <c r="D24" s="33" t="s">
        <v>235</v>
      </c>
      <c r="E24" s="45" t="s">
        <v>236</v>
      </c>
      <c r="F24" s="35">
        <v>158787</v>
      </c>
      <c r="G24" s="28">
        <v>45658.25</v>
      </c>
      <c r="H24" s="28">
        <v>46023.25</v>
      </c>
      <c r="I24" s="33" t="s">
        <v>167</v>
      </c>
      <c r="J24" s="44">
        <v>1305102.110203898</v>
      </c>
      <c r="K24" s="33" t="s">
        <v>237</v>
      </c>
      <c r="L24" s="28">
        <v>45489.646099537036</v>
      </c>
      <c r="M24" s="35">
        <v>0</v>
      </c>
      <c r="N24" s="36">
        <v>158787</v>
      </c>
      <c r="O24" s="36">
        <v>0</v>
      </c>
    </row>
    <row r="25" spans="1:15" hidden="1" x14ac:dyDescent="0.25">
      <c r="A25" s="33" t="s">
        <v>164</v>
      </c>
      <c r="B25" s="33" t="s">
        <v>62</v>
      </c>
      <c r="C25" s="33" t="s">
        <v>63</v>
      </c>
      <c r="D25" s="33" t="s">
        <v>238</v>
      </c>
      <c r="E25" s="45" t="s">
        <v>239</v>
      </c>
      <c r="F25" s="35">
        <v>60477</v>
      </c>
      <c r="G25" s="28">
        <v>45658.25</v>
      </c>
      <c r="H25" s="28">
        <v>46023.25</v>
      </c>
      <c r="I25" s="33" t="s">
        <v>167</v>
      </c>
      <c r="J25" s="44">
        <v>497072.55832531088</v>
      </c>
      <c r="K25" s="33" t="s">
        <v>240</v>
      </c>
      <c r="L25" s="28">
        <v>45490.33935185185</v>
      </c>
      <c r="M25" s="35">
        <v>0</v>
      </c>
      <c r="N25" s="36">
        <v>38873</v>
      </c>
      <c r="O25" s="36">
        <v>0</v>
      </c>
    </row>
    <row r="26" spans="1:15" hidden="1" x14ac:dyDescent="0.25">
      <c r="A26" s="33" t="s">
        <v>164</v>
      </c>
      <c r="B26" s="33" t="s">
        <v>64</v>
      </c>
      <c r="C26" s="33" t="s">
        <v>65</v>
      </c>
      <c r="D26" s="33" t="s">
        <v>241</v>
      </c>
      <c r="E26" s="45" t="s">
        <v>242</v>
      </c>
      <c r="F26" s="35">
        <v>155000</v>
      </c>
      <c r="G26" s="28">
        <v>45658.25</v>
      </c>
      <c r="H26" s="28">
        <v>46023.25</v>
      </c>
      <c r="I26" s="33" t="s">
        <v>167</v>
      </c>
      <c r="J26" s="44">
        <v>1273975.999808575</v>
      </c>
      <c r="K26" s="33" t="s">
        <v>243</v>
      </c>
      <c r="L26" s="28">
        <v>45489.646365740744</v>
      </c>
      <c r="M26" s="35">
        <v>0</v>
      </c>
      <c r="N26" s="36">
        <v>155000</v>
      </c>
      <c r="O26" s="36">
        <v>0</v>
      </c>
    </row>
    <row r="27" spans="1:15" hidden="1" x14ac:dyDescent="0.25">
      <c r="A27" s="33" t="s">
        <v>164</v>
      </c>
      <c r="B27" s="33" t="s">
        <v>66</v>
      </c>
      <c r="C27" s="33" t="s">
        <v>67</v>
      </c>
      <c r="D27" s="33" t="s">
        <v>244</v>
      </c>
      <c r="E27" s="45" t="s">
        <v>245</v>
      </c>
      <c r="F27" s="35">
        <v>216122</v>
      </c>
      <c r="G27" s="28">
        <v>45658.25</v>
      </c>
      <c r="H27" s="28">
        <v>46023.25</v>
      </c>
      <c r="I27" s="33" t="s">
        <v>167</v>
      </c>
      <c r="J27" s="44">
        <v>1776349.9421330893</v>
      </c>
      <c r="K27" s="33" t="s">
        <v>246</v>
      </c>
      <c r="L27" s="28">
        <v>45490.339525462965</v>
      </c>
      <c r="M27" s="35">
        <v>0</v>
      </c>
      <c r="N27" s="36">
        <v>150000</v>
      </c>
      <c r="O27" s="36">
        <v>0</v>
      </c>
    </row>
    <row r="28" spans="1:15" hidden="1" x14ac:dyDescent="0.25">
      <c r="A28" s="33" t="s">
        <v>164</v>
      </c>
      <c r="B28" s="33" t="s">
        <v>68</v>
      </c>
      <c r="C28" s="33" t="s">
        <v>69</v>
      </c>
      <c r="D28" s="33" t="s">
        <v>247</v>
      </c>
      <c r="E28" s="45" t="s">
        <v>248</v>
      </c>
      <c r="F28" s="35">
        <v>60078</v>
      </c>
      <c r="G28" s="28">
        <v>45658.25</v>
      </c>
      <c r="H28" s="28">
        <v>46023.25</v>
      </c>
      <c r="I28" s="33" t="s">
        <v>167</v>
      </c>
      <c r="J28" s="44">
        <v>493793.09752580366</v>
      </c>
      <c r="K28" s="33" t="s">
        <v>249</v>
      </c>
      <c r="L28" s="28">
        <v>45489.646585648145</v>
      </c>
      <c r="M28" s="35">
        <v>0</v>
      </c>
      <c r="N28" s="36">
        <v>42915</v>
      </c>
      <c r="O28" s="36">
        <v>0</v>
      </c>
    </row>
    <row r="29" spans="1:15" hidden="1" x14ac:dyDescent="0.25">
      <c r="A29" s="33" t="s">
        <v>164</v>
      </c>
      <c r="B29" s="33" t="s">
        <v>70</v>
      </c>
      <c r="C29" s="33" t="s">
        <v>71</v>
      </c>
      <c r="D29" s="33" t="s">
        <v>250</v>
      </c>
      <c r="E29" s="45" t="s">
        <v>251</v>
      </c>
      <c r="F29" s="35">
        <v>60500</v>
      </c>
      <c r="G29" s="28">
        <v>45658.25</v>
      </c>
      <c r="H29" s="28">
        <v>46023.25</v>
      </c>
      <c r="I29" s="33" t="s">
        <v>167</v>
      </c>
      <c r="J29" s="44">
        <v>497261.59992528253</v>
      </c>
      <c r="K29" s="33" t="s">
        <v>252</v>
      </c>
      <c r="L29" s="28">
        <v>45490.352488425924</v>
      </c>
      <c r="M29" s="35">
        <v>0</v>
      </c>
      <c r="N29" s="36">
        <v>52500</v>
      </c>
      <c r="O29" s="36">
        <v>0</v>
      </c>
    </row>
    <row r="30" spans="1:15" hidden="1" x14ac:dyDescent="0.25">
      <c r="A30" s="33" t="s">
        <v>164</v>
      </c>
      <c r="B30" s="33" t="s">
        <v>253</v>
      </c>
      <c r="C30" s="33" t="s">
        <v>73</v>
      </c>
      <c r="D30" s="33" t="s">
        <v>254</v>
      </c>
      <c r="E30" s="45" t="s">
        <v>255</v>
      </c>
      <c r="F30" s="35">
        <v>57643</v>
      </c>
      <c r="G30" s="28">
        <v>45658.25</v>
      </c>
      <c r="H30" s="28">
        <v>46023.25</v>
      </c>
      <c r="I30" s="33" t="s">
        <v>167</v>
      </c>
      <c r="J30" s="44">
        <v>473779.34552881087</v>
      </c>
      <c r="K30" s="33" t="s">
        <v>256</v>
      </c>
      <c r="L30" s="28">
        <v>45490.351898148147</v>
      </c>
      <c r="M30" s="35">
        <v>0</v>
      </c>
      <c r="N30" s="36">
        <v>54761</v>
      </c>
      <c r="O30" s="36">
        <v>0</v>
      </c>
    </row>
    <row r="31" spans="1:15" hidden="1" x14ac:dyDescent="0.25">
      <c r="A31" s="33" t="s">
        <v>164</v>
      </c>
      <c r="B31" s="33" t="s">
        <v>74</v>
      </c>
      <c r="C31" s="33" t="s">
        <v>75</v>
      </c>
      <c r="D31" s="33" t="s">
        <v>257</v>
      </c>
      <c r="E31" s="45" t="s">
        <v>258</v>
      </c>
      <c r="F31" s="35">
        <v>163655</v>
      </c>
      <c r="G31" s="28">
        <v>45658.25</v>
      </c>
      <c r="H31" s="28">
        <v>46023.25</v>
      </c>
      <c r="I31" s="33" t="s">
        <v>167</v>
      </c>
      <c r="J31" s="44">
        <v>1345113.175797886</v>
      </c>
      <c r="K31" s="33" t="s">
        <v>259</v>
      </c>
      <c r="L31" s="28">
        <v>45490.3515625</v>
      </c>
      <c r="M31" s="35">
        <v>0</v>
      </c>
      <c r="N31" s="36">
        <v>143000</v>
      </c>
      <c r="O31" s="36">
        <v>0</v>
      </c>
    </row>
    <row r="32" spans="1:15" hidden="1" x14ac:dyDescent="0.25">
      <c r="A32" s="33" t="s">
        <v>164</v>
      </c>
      <c r="B32" s="33" t="s">
        <v>76</v>
      </c>
      <c r="C32" s="33" t="s">
        <v>77</v>
      </c>
      <c r="D32" s="33" t="s">
        <v>260</v>
      </c>
      <c r="E32" s="45" t="s">
        <v>261</v>
      </c>
      <c r="F32" s="35">
        <v>16269</v>
      </c>
      <c r="G32" s="28">
        <v>45658.25</v>
      </c>
      <c r="H32" s="28">
        <v>46023.25</v>
      </c>
      <c r="I32" s="33" t="s">
        <v>167</v>
      </c>
      <c r="J32" s="44">
        <v>133718.16477990779</v>
      </c>
      <c r="K32" s="33" t="s">
        <v>262</v>
      </c>
      <c r="L32" s="28">
        <v>45489.647002314814</v>
      </c>
      <c r="M32" s="35">
        <v>0</v>
      </c>
      <c r="N32" s="36">
        <v>16269</v>
      </c>
      <c r="O32" s="36">
        <v>0</v>
      </c>
    </row>
    <row r="33" spans="1:15" hidden="1" x14ac:dyDescent="0.25">
      <c r="A33" s="33" t="s">
        <v>164</v>
      </c>
      <c r="B33" s="33" t="s">
        <v>78</v>
      </c>
      <c r="C33" s="33" t="s">
        <v>79</v>
      </c>
      <c r="D33" s="33" t="s">
        <v>263</v>
      </c>
      <c r="E33" s="45" t="s">
        <v>264</v>
      </c>
      <c r="F33" s="35">
        <v>145000</v>
      </c>
      <c r="G33" s="28">
        <v>45658.25</v>
      </c>
      <c r="H33" s="28">
        <v>46023.25</v>
      </c>
      <c r="I33" s="33" t="s">
        <v>167</v>
      </c>
      <c r="J33" s="44">
        <v>1211854.8998202726</v>
      </c>
      <c r="K33" s="33" t="s">
        <v>265</v>
      </c>
      <c r="L33" s="28">
        <v>45490.351712962962</v>
      </c>
      <c r="M33" s="35">
        <v>0</v>
      </c>
      <c r="N33" s="36">
        <v>110000</v>
      </c>
      <c r="O33" s="36">
        <v>0</v>
      </c>
    </row>
    <row r="34" spans="1:15" hidden="1" x14ac:dyDescent="0.25">
      <c r="A34" s="33" t="s">
        <v>164</v>
      </c>
      <c r="B34" s="33" t="s">
        <v>80</v>
      </c>
      <c r="C34" s="33" t="s">
        <v>81</v>
      </c>
      <c r="D34" s="33" t="s">
        <v>266</v>
      </c>
      <c r="E34" s="45" t="s">
        <v>267</v>
      </c>
      <c r="F34" s="35">
        <v>49500</v>
      </c>
      <c r="G34" s="28">
        <v>45658.25</v>
      </c>
      <c r="H34" s="28">
        <v>46023.25</v>
      </c>
      <c r="I34" s="33" t="s">
        <v>167</v>
      </c>
      <c r="J34" s="44">
        <v>406850.39993886749</v>
      </c>
      <c r="K34" s="33" t="s">
        <v>268</v>
      </c>
      <c r="L34" s="28">
        <v>45489.647187499999</v>
      </c>
      <c r="M34" s="35">
        <v>0</v>
      </c>
      <c r="N34" s="36">
        <v>47966</v>
      </c>
      <c r="O34" s="36">
        <v>20280</v>
      </c>
    </row>
    <row r="35" spans="1:15" hidden="1" x14ac:dyDescent="0.25">
      <c r="A35" s="33" t="s">
        <v>164</v>
      </c>
      <c r="B35" s="33" t="s">
        <v>82</v>
      </c>
      <c r="C35" s="33" t="s">
        <v>83</v>
      </c>
      <c r="D35" s="33" t="s">
        <v>269</v>
      </c>
      <c r="E35" s="45" t="s">
        <v>270</v>
      </c>
      <c r="F35" s="35">
        <v>246765</v>
      </c>
      <c r="G35" s="28">
        <v>45658.25</v>
      </c>
      <c r="H35" s="28">
        <v>46023.25</v>
      </c>
      <c r="I35" s="33" t="s">
        <v>167</v>
      </c>
      <c r="J35" s="44">
        <v>2028210.8876952452</v>
      </c>
      <c r="K35" s="33" t="s">
        <v>271</v>
      </c>
      <c r="L35" s="28">
        <v>45490.352048611108</v>
      </c>
      <c r="M35" s="35">
        <v>20000</v>
      </c>
      <c r="N35" s="36">
        <v>198507</v>
      </c>
      <c r="O35" s="36">
        <v>0</v>
      </c>
    </row>
    <row r="36" spans="1:15" hidden="1" x14ac:dyDescent="0.25">
      <c r="A36" s="33" t="s">
        <v>164</v>
      </c>
      <c r="B36" s="33" t="s">
        <v>86</v>
      </c>
      <c r="C36" s="33" t="s">
        <v>87</v>
      </c>
      <c r="D36" s="33" t="s">
        <v>272</v>
      </c>
      <c r="E36" s="45" t="s">
        <v>273</v>
      </c>
      <c r="F36" s="35">
        <v>495059</v>
      </c>
      <c r="G36" s="28">
        <v>45658.25</v>
      </c>
      <c r="H36" s="28">
        <v>46023.25</v>
      </c>
      <c r="I36" s="33" t="s">
        <v>167</v>
      </c>
      <c r="J36" s="44">
        <v>4068988.9321886022</v>
      </c>
      <c r="K36" s="33" t="s">
        <v>274</v>
      </c>
      <c r="L36" s="28">
        <v>45490.352361111109</v>
      </c>
      <c r="M36" s="35">
        <v>0</v>
      </c>
      <c r="N36" s="36">
        <v>435651</v>
      </c>
      <c r="O36" s="36">
        <v>70000</v>
      </c>
    </row>
    <row r="37" spans="1:15" hidden="1" x14ac:dyDescent="0.25">
      <c r="A37" s="33" t="s">
        <v>164</v>
      </c>
      <c r="B37" s="33" t="s">
        <v>84</v>
      </c>
      <c r="C37" s="33" t="s">
        <v>85</v>
      </c>
      <c r="D37" s="33" t="s">
        <v>275</v>
      </c>
      <c r="E37" s="45" t="s">
        <v>276</v>
      </c>
      <c r="F37" s="35">
        <v>897123</v>
      </c>
      <c r="G37" s="28">
        <v>45658.25</v>
      </c>
      <c r="H37" s="28">
        <v>46023.25</v>
      </c>
      <c r="I37" s="33" t="s">
        <v>167</v>
      </c>
      <c r="J37" s="44">
        <v>7373633.3604920534</v>
      </c>
      <c r="K37" s="33" t="s">
        <v>277</v>
      </c>
      <c r="L37" s="28">
        <v>45489.647615740738</v>
      </c>
      <c r="M37" s="35">
        <v>0</v>
      </c>
      <c r="N37" s="36">
        <v>742344</v>
      </c>
      <c r="O37" s="36">
        <v>0</v>
      </c>
    </row>
    <row r="38" spans="1:15" hidden="1" x14ac:dyDescent="0.25">
      <c r="A38" s="33" t="s">
        <v>164</v>
      </c>
      <c r="B38" s="33" t="s">
        <v>134</v>
      </c>
      <c r="C38" s="33" t="s">
        <v>28</v>
      </c>
      <c r="D38" s="33" t="s">
        <v>278</v>
      </c>
      <c r="E38" s="45" t="s">
        <v>279</v>
      </c>
      <c r="F38" s="35">
        <v>504015</v>
      </c>
      <c r="G38" s="28">
        <v>45658.25</v>
      </c>
      <c r="H38" s="28">
        <v>46023.25</v>
      </c>
      <c r="I38" s="33" t="s">
        <v>167</v>
      </c>
      <c r="J38" s="44">
        <v>4146088.375192428</v>
      </c>
      <c r="K38" s="33" t="s">
        <v>280</v>
      </c>
      <c r="L38" s="28">
        <v>45490.337280092594</v>
      </c>
      <c r="M38" s="35">
        <v>0</v>
      </c>
      <c r="N38" s="36">
        <v>491787</v>
      </c>
      <c r="O38" s="36">
        <v>0</v>
      </c>
    </row>
    <row r="39" spans="1:15" hidden="1" x14ac:dyDescent="0.25">
      <c r="A39" s="33" t="s">
        <v>164</v>
      </c>
      <c r="B39" s="33" t="s">
        <v>42</v>
      </c>
      <c r="C39" s="33" t="s">
        <v>43</v>
      </c>
      <c r="D39" s="33" t="s">
        <v>281</v>
      </c>
      <c r="E39" s="45" t="s">
        <v>282</v>
      </c>
      <c r="F39" s="35">
        <v>926000</v>
      </c>
      <c r="G39" s="28">
        <v>45658.25</v>
      </c>
      <c r="H39" s="28">
        <v>46023.25</v>
      </c>
      <c r="I39" s="33" t="s">
        <v>167</v>
      </c>
      <c r="J39" s="44">
        <v>7610979.1988563901</v>
      </c>
      <c r="K39" s="33" t="s">
        <v>283</v>
      </c>
      <c r="L39" s="28">
        <v>45489.645104166666</v>
      </c>
      <c r="M39" s="35">
        <v>0</v>
      </c>
      <c r="N39" s="36">
        <v>669498</v>
      </c>
      <c r="O39" s="36">
        <v>0</v>
      </c>
    </row>
    <row r="40" spans="1:15" x14ac:dyDescent="0.25">
      <c r="A40" s="33" t="s">
        <v>284</v>
      </c>
      <c r="B40" s="33" t="s">
        <v>285</v>
      </c>
      <c r="C40" s="33" t="s">
        <v>286</v>
      </c>
      <c r="D40" s="33" t="s">
        <v>287</v>
      </c>
      <c r="E40" s="45" t="s">
        <v>288</v>
      </c>
      <c r="F40" s="35">
        <v>80000</v>
      </c>
      <c r="G40" s="28">
        <v>45658.25</v>
      </c>
      <c r="H40" s="28">
        <v>46023.25</v>
      </c>
      <c r="I40" s="33" t="s">
        <v>167</v>
      </c>
      <c r="J40" s="44">
        <v>657535.99990119995</v>
      </c>
      <c r="K40" s="33" t="s">
        <v>289</v>
      </c>
      <c r="L40" s="28">
        <v>45489.647430555553</v>
      </c>
      <c r="M40" s="35">
        <v>0</v>
      </c>
      <c r="N40" s="36">
        <v>67500</v>
      </c>
      <c r="O40" s="36">
        <v>0</v>
      </c>
    </row>
    <row r="41" spans="1:15" hidden="1" x14ac:dyDescent="0.25">
      <c r="A41" s="33"/>
      <c r="B41" s="33"/>
      <c r="C41" s="33"/>
      <c r="D41" s="33"/>
      <c r="E41" s="45"/>
      <c r="F41" s="35"/>
      <c r="G41" s="28"/>
      <c r="H41" s="28"/>
      <c r="I41" s="33"/>
      <c r="J41" s="44"/>
      <c r="K41" s="33"/>
      <c r="L41" s="28"/>
      <c r="M41" s="35"/>
      <c r="N41" s="36"/>
      <c r="O41" s="36"/>
    </row>
  </sheetData>
  <autoFilter ref="A1:O41" xr:uid="{47D8F513-FC47-4515-BDA8-B53CA998A6F6}">
    <filterColumn colId="2">
      <filters>
        <filter val="Boizenburg"/>
      </filters>
    </filterColumn>
    <sortState xmlns:xlrd2="http://schemas.microsoft.com/office/spreadsheetml/2017/richdata2" ref="A2:O41">
      <sortCondition ref="A1:A41"/>
    </sortState>
  </autoFilter>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FAC2B-FA86-4F4C-8458-A1CDC9A67749}">
  <sheetPr filterMode="1"/>
  <dimension ref="A1:K41"/>
  <sheetViews>
    <sheetView workbookViewId="0">
      <pane xSplit="5" ySplit="1" topLeftCell="F9" activePane="bottomRight" state="frozen"/>
      <selection pane="topRight" activeCell="F1" sqref="F1"/>
      <selection pane="bottomLeft" activeCell="A2" sqref="A2"/>
      <selection pane="bottomRight" activeCell="G9" sqref="G9"/>
    </sheetView>
  </sheetViews>
  <sheetFormatPr baseColWidth="10" defaultColWidth="25.7109375" defaultRowHeight="15" x14ac:dyDescent="0.25"/>
  <cols>
    <col min="1" max="1" width="13.28515625" style="1" bestFit="1" customWidth="1"/>
    <col min="2" max="2" width="15.7109375" style="1" bestFit="1" customWidth="1"/>
    <col min="3" max="3" width="31.7109375" style="1" bestFit="1" customWidth="1"/>
    <col min="4" max="4" width="26.140625" style="1" bestFit="1" customWidth="1"/>
    <col min="5" max="5" width="16.7109375" style="1" bestFit="1" customWidth="1"/>
    <col min="6" max="7" width="15.140625" style="1" bestFit="1" customWidth="1"/>
    <col min="8" max="8" width="9.140625" style="1" bestFit="1" customWidth="1"/>
    <col min="9" max="9" width="14.7109375" style="1" bestFit="1" customWidth="1"/>
    <col min="10" max="10" width="21" style="1" bestFit="1" customWidth="1"/>
    <col min="11" max="16384" width="25.7109375" style="1"/>
  </cols>
  <sheetData>
    <row r="1" spans="1:11" ht="45" x14ac:dyDescent="0.25">
      <c r="A1" s="43" t="s">
        <v>96</v>
      </c>
      <c r="B1" s="43" t="s">
        <v>95</v>
      </c>
      <c r="C1" s="43" t="s">
        <v>94</v>
      </c>
      <c r="D1" s="43" t="s">
        <v>93</v>
      </c>
      <c r="E1" s="43" t="s">
        <v>110</v>
      </c>
      <c r="F1" s="42" t="s">
        <v>92</v>
      </c>
      <c r="G1" s="42" t="s">
        <v>91</v>
      </c>
      <c r="H1" s="41" t="s">
        <v>90</v>
      </c>
      <c r="I1" s="41" t="s">
        <v>89</v>
      </c>
      <c r="J1" s="41" t="s">
        <v>88</v>
      </c>
      <c r="K1" s="49" t="s">
        <v>109</v>
      </c>
    </row>
    <row r="2" spans="1:11" hidden="1" x14ac:dyDescent="0.25">
      <c r="A2" s="40" t="s">
        <v>111</v>
      </c>
      <c r="B2" s="40" t="s">
        <v>112</v>
      </c>
      <c r="C2" s="40" t="s">
        <v>44</v>
      </c>
      <c r="D2" s="40" t="s">
        <v>113</v>
      </c>
      <c r="E2" s="40"/>
      <c r="F2" s="39">
        <v>45658.25</v>
      </c>
      <c r="G2" s="39">
        <v>46023.25</v>
      </c>
      <c r="H2" s="38">
        <v>140000</v>
      </c>
      <c r="I2" s="38">
        <v>170000</v>
      </c>
      <c r="J2" s="38">
        <v>304000</v>
      </c>
    </row>
    <row r="3" spans="1:11" hidden="1" x14ac:dyDescent="0.25">
      <c r="A3" s="40" t="s">
        <v>111</v>
      </c>
      <c r="B3" s="40" t="s">
        <v>112</v>
      </c>
      <c r="C3" s="40" t="s">
        <v>23</v>
      </c>
      <c r="D3" s="40" t="s">
        <v>114</v>
      </c>
      <c r="E3" s="40"/>
      <c r="F3" s="39">
        <v>45658.25</v>
      </c>
      <c r="G3" s="39">
        <v>46023.25</v>
      </c>
      <c r="H3" s="38">
        <v>473566</v>
      </c>
      <c r="I3" s="38">
        <v>475586</v>
      </c>
      <c r="J3" s="38">
        <v>358934</v>
      </c>
    </row>
    <row r="4" spans="1:11" hidden="1" x14ac:dyDescent="0.25">
      <c r="A4" s="40" t="s">
        <v>111</v>
      </c>
      <c r="B4" s="40" t="s">
        <v>112</v>
      </c>
      <c r="C4" s="40" t="s">
        <v>115</v>
      </c>
      <c r="D4" s="40" t="s">
        <v>116</v>
      </c>
      <c r="E4" s="40"/>
      <c r="F4" s="39">
        <v>45658.25</v>
      </c>
      <c r="G4" s="39">
        <v>46023.25</v>
      </c>
      <c r="H4" s="38">
        <v>158787</v>
      </c>
      <c r="I4" s="38">
        <v>156487</v>
      </c>
      <c r="J4" s="38">
        <v>129813</v>
      </c>
    </row>
    <row r="5" spans="1:11" hidden="1" x14ac:dyDescent="0.25">
      <c r="A5" s="40" t="s">
        <v>111</v>
      </c>
      <c r="B5" s="40" t="s">
        <v>112</v>
      </c>
      <c r="C5" s="40" t="s">
        <v>84</v>
      </c>
      <c r="D5" s="40" t="s">
        <v>117</v>
      </c>
      <c r="E5" s="40"/>
      <c r="F5" s="39">
        <v>45658.25</v>
      </c>
      <c r="G5" s="39">
        <v>46023.25</v>
      </c>
      <c r="H5" s="38">
        <v>897123</v>
      </c>
      <c r="I5" s="38">
        <v>937513</v>
      </c>
      <c r="J5" s="38">
        <v>212877</v>
      </c>
    </row>
    <row r="6" spans="1:11" hidden="1" x14ac:dyDescent="0.25">
      <c r="A6" s="40" t="s">
        <v>111</v>
      </c>
      <c r="B6" s="40" t="s">
        <v>112</v>
      </c>
      <c r="C6" s="40" t="s">
        <v>76</v>
      </c>
      <c r="D6" s="40" t="s">
        <v>118</v>
      </c>
      <c r="E6" s="40"/>
      <c r="F6" s="39">
        <v>45658.25</v>
      </c>
      <c r="G6" s="39">
        <v>46023.25</v>
      </c>
      <c r="H6" s="38">
        <v>16269</v>
      </c>
      <c r="I6" s="38">
        <v>17141</v>
      </c>
      <c r="J6" s="38">
        <v>28131</v>
      </c>
    </row>
    <row r="7" spans="1:11" hidden="1" x14ac:dyDescent="0.25">
      <c r="A7" s="40" t="s">
        <v>111</v>
      </c>
      <c r="B7" s="40" t="s">
        <v>112</v>
      </c>
      <c r="C7" s="40" t="s">
        <v>19</v>
      </c>
      <c r="D7" s="40" t="s">
        <v>119</v>
      </c>
      <c r="E7" s="40"/>
      <c r="F7" s="39">
        <v>45658.25</v>
      </c>
      <c r="G7" s="39">
        <v>46023.25</v>
      </c>
      <c r="H7" s="38">
        <v>432000</v>
      </c>
      <c r="I7" s="38">
        <v>432000</v>
      </c>
      <c r="J7" s="38">
        <v>683000</v>
      </c>
    </row>
    <row r="8" spans="1:11" hidden="1" x14ac:dyDescent="0.25">
      <c r="A8" s="40" t="s">
        <v>111</v>
      </c>
      <c r="B8" s="40" t="s">
        <v>112</v>
      </c>
      <c r="C8" s="40" t="s">
        <v>120</v>
      </c>
      <c r="D8" s="40" t="s">
        <v>121</v>
      </c>
      <c r="E8" s="40"/>
      <c r="F8" s="39">
        <v>45658.25</v>
      </c>
      <c r="G8" s="39">
        <v>46023.25</v>
      </c>
      <c r="H8" s="38">
        <v>76678</v>
      </c>
      <c r="I8" s="38">
        <v>78068</v>
      </c>
      <c r="J8" s="38">
        <v>67622</v>
      </c>
    </row>
    <row r="9" spans="1:11" x14ac:dyDescent="0.25">
      <c r="A9" s="40" t="s">
        <v>111</v>
      </c>
      <c r="B9" s="40" t="s">
        <v>112</v>
      </c>
      <c r="C9" s="40" t="s">
        <v>122</v>
      </c>
      <c r="D9" s="40" t="s">
        <v>123</v>
      </c>
      <c r="E9" s="40"/>
      <c r="F9" s="39">
        <v>45658.25</v>
      </c>
      <c r="G9" s="39">
        <v>46023.25</v>
      </c>
      <c r="H9" s="38">
        <v>80000</v>
      </c>
      <c r="I9" s="38">
        <v>85000</v>
      </c>
      <c r="J9" s="38">
        <v>197500</v>
      </c>
    </row>
    <row r="10" spans="1:11" hidden="1" x14ac:dyDescent="0.25">
      <c r="A10" s="40" t="s">
        <v>111</v>
      </c>
      <c r="B10" s="40" t="s">
        <v>112</v>
      </c>
      <c r="C10" s="40" t="s">
        <v>42</v>
      </c>
      <c r="D10" s="40" t="s">
        <v>124</v>
      </c>
      <c r="E10" s="40"/>
      <c r="F10" s="39">
        <v>45658.25</v>
      </c>
      <c r="G10" s="39">
        <v>46023.25</v>
      </c>
      <c r="H10" s="38">
        <v>926000</v>
      </c>
      <c r="I10" s="38">
        <v>965000</v>
      </c>
      <c r="J10" s="38">
        <v>572500</v>
      </c>
    </row>
    <row r="11" spans="1:11" hidden="1" x14ac:dyDescent="0.25">
      <c r="A11" s="40" t="s">
        <v>111</v>
      </c>
      <c r="B11" s="40" t="s">
        <v>112</v>
      </c>
      <c r="C11" s="40" t="s">
        <v>125</v>
      </c>
      <c r="D11" s="40" t="s">
        <v>126</v>
      </c>
      <c r="E11" s="40"/>
      <c r="F11" s="39">
        <v>45658.25</v>
      </c>
      <c r="G11" s="39">
        <v>46023.25</v>
      </c>
      <c r="H11" s="38">
        <v>2067658</v>
      </c>
      <c r="I11" s="38">
        <v>2304694</v>
      </c>
      <c r="J11" s="38">
        <v>1252342</v>
      </c>
    </row>
    <row r="12" spans="1:11" hidden="1" x14ac:dyDescent="0.25">
      <c r="A12" s="40" t="s">
        <v>111</v>
      </c>
      <c r="B12" s="40" t="s">
        <v>112</v>
      </c>
      <c r="C12" s="40" t="s">
        <v>37</v>
      </c>
      <c r="D12" s="40" t="s">
        <v>127</v>
      </c>
      <c r="E12" s="40"/>
      <c r="F12" s="39">
        <v>45658.25</v>
      </c>
      <c r="G12" s="39">
        <v>46023.25</v>
      </c>
      <c r="H12" s="38">
        <v>240000</v>
      </c>
      <c r="I12" s="38">
        <v>278000</v>
      </c>
      <c r="J12" s="38">
        <v>470400</v>
      </c>
    </row>
    <row r="13" spans="1:11" hidden="1" x14ac:dyDescent="0.25">
      <c r="A13" s="40" t="s">
        <v>111</v>
      </c>
      <c r="B13" s="40" t="s">
        <v>112</v>
      </c>
      <c r="C13" s="40" t="s">
        <v>128</v>
      </c>
      <c r="D13" s="40" t="s">
        <v>129</v>
      </c>
      <c r="E13" s="40"/>
      <c r="F13" s="39">
        <v>45658.25</v>
      </c>
      <c r="G13" s="39">
        <v>46023.25</v>
      </c>
      <c r="H13" s="38">
        <v>257467</v>
      </c>
      <c r="I13" s="38">
        <v>272057</v>
      </c>
      <c r="J13" s="38">
        <v>20033</v>
      </c>
    </row>
    <row r="14" spans="1:11" hidden="1" x14ac:dyDescent="0.25">
      <c r="A14" s="40" t="s">
        <v>111</v>
      </c>
      <c r="B14" s="40" t="s">
        <v>112</v>
      </c>
      <c r="C14" s="40" t="s">
        <v>74</v>
      </c>
      <c r="D14" s="40" t="s">
        <v>130</v>
      </c>
      <c r="E14" s="40"/>
      <c r="F14" s="39">
        <v>45658.25</v>
      </c>
      <c r="G14" s="39">
        <v>46023.25</v>
      </c>
      <c r="H14" s="38">
        <v>163655</v>
      </c>
      <c r="I14" s="38">
        <v>186409</v>
      </c>
      <c r="J14" s="38">
        <v>113845</v>
      </c>
    </row>
    <row r="15" spans="1:11" hidden="1" x14ac:dyDescent="0.25">
      <c r="A15" s="40" t="s">
        <v>111</v>
      </c>
      <c r="B15" s="40" t="s">
        <v>112</v>
      </c>
      <c r="C15" s="40" t="s">
        <v>78</v>
      </c>
      <c r="D15" s="40" t="s">
        <v>131</v>
      </c>
      <c r="E15" s="40"/>
      <c r="F15" s="39">
        <v>45658.25</v>
      </c>
      <c r="G15" s="39">
        <v>46023.25</v>
      </c>
      <c r="H15" s="38">
        <v>145000</v>
      </c>
      <c r="I15" s="38">
        <v>150000</v>
      </c>
      <c r="J15" s="38">
        <v>75000</v>
      </c>
    </row>
    <row r="16" spans="1:11" hidden="1" x14ac:dyDescent="0.25">
      <c r="A16" s="40" t="s">
        <v>111</v>
      </c>
      <c r="B16" s="40" t="s">
        <v>112</v>
      </c>
      <c r="C16" s="40" t="s">
        <v>72</v>
      </c>
      <c r="D16" s="40" t="s">
        <v>132</v>
      </c>
      <c r="E16" s="40"/>
      <c r="F16" s="39">
        <v>45658.25</v>
      </c>
      <c r="G16" s="39">
        <v>46023.25</v>
      </c>
      <c r="H16" s="38">
        <v>57643</v>
      </c>
      <c r="I16" s="38">
        <v>57643</v>
      </c>
      <c r="J16" s="38">
        <v>53357</v>
      </c>
    </row>
    <row r="17" spans="1:10" hidden="1" x14ac:dyDescent="0.25">
      <c r="A17" s="40" t="s">
        <v>111</v>
      </c>
      <c r="B17" s="40" t="s">
        <v>112</v>
      </c>
      <c r="C17" s="40" t="s">
        <v>62</v>
      </c>
      <c r="D17" s="40" t="s">
        <v>133</v>
      </c>
      <c r="E17" s="40"/>
      <c r="F17" s="39">
        <v>45658.25</v>
      </c>
      <c r="G17" s="39">
        <v>46023.25</v>
      </c>
      <c r="H17" s="38">
        <v>60477</v>
      </c>
      <c r="I17" s="38">
        <v>63223</v>
      </c>
      <c r="J17" s="38">
        <v>27523</v>
      </c>
    </row>
    <row r="18" spans="1:10" hidden="1" x14ac:dyDescent="0.25">
      <c r="A18" s="40" t="s">
        <v>111</v>
      </c>
      <c r="B18" s="40" t="s">
        <v>112</v>
      </c>
      <c r="C18" s="40" t="s">
        <v>134</v>
      </c>
      <c r="D18" s="40" t="s">
        <v>135</v>
      </c>
      <c r="E18" s="40"/>
      <c r="F18" s="39">
        <v>45658.25</v>
      </c>
      <c r="G18" s="39">
        <v>46023.25</v>
      </c>
      <c r="H18" s="38">
        <v>504015</v>
      </c>
      <c r="I18" s="38">
        <v>630516</v>
      </c>
      <c r="J18" s="38">
        <v>1189285</v>
      </c>
    </row>
    <row r="19" spans="1:10" hidden="1" x14ac:dyDescent="0.25">
      <c r="A19" s="40" t="s">
        <v>111</v>
      </c>
      <c r="B19" s="40" t="s">
        <v>112</v>
      </c>
      <c r="C19" s="40" t="s">
        <v>50</v>
      </c>
      <c r="D19" s="40" t="s">
        <v>136</v>
      </c>
      <c r="E19" s="40"/>
      <c r="F19" s="39">
        <v>45658.25</v>
      </c>
      <c r="G19" s="39">
        <v>46023.25</v>
      </c>
      <c r="H19" s="38">
        <v>25000</v>
      </c>
      <c r="I19" s="38">
        <v>25000</v>
      </c>
      <c r="J19" s="38">
        <v>130400</v>
      </c>
    </row>
    <row r="20" spans="1:10" hidden="1" x14ac:dyDescent="0.25">
      <c r="A20" s="40" t="s">
        <v>111</v>
      </c>
      <c r="B20" s="40" t="s">
        <v>112</v>
      </c>
      <c r="C20" s="40" t="s">
        <v>19</v>
      </c>
      <c r="D20" s="40" t="s">
        <v>137</v>
      </c>
      <c r="E20" s="40"/>
      <c r="F20" s="39">
        <v>45658.25</v>
      </c>
      <c r="G20" s="39">
        <v>46023.25</v>
      </c>
      <c r="H20" s="38">
        <v>2017000</v>
      </c>
      <c r="I20" s="38">
        <v>2017000</v>
      </c>
      <c r="J20" s="38">
        <v>1255211</v>
      </c>
    </row>
    <row r="21" spans="1:10" hidden="1" x14ac:dyDescent="0.25">
      <c r="A21" s="40" t="s">
        <v>111</v>
      </c>
      <c r="B21" s="40" t="s">
        <v>112</v>
      </c>
      <c r="C21" s="40" t="s">
        <v>19</v>
      </c>
      <c r="D21" s="40" t="s">
        <v>138</v>
      </c>
      <c r="E21" s="40"/>
      <c r="F21" s="39">
        <v>45658.25</v>
      </c>
      <c r="G21" s="39">
        <v>46023.25</v>
      </c>
      <c r="H21" s="38">
        <v>520000</v>
      </c>
      <c r="I21" s="38">
        <v>525000</v>
      </c>
      <c r="J21" s="38">
        <v>595000</v>
      </c>
    </row>
    <row r="22" spans="1:10" hidden="1" x14ac:dyDescent="0.25">
      <c r="A22" s="40" t="s">
        <v>111</v>
      </c>
      <c r="B22" s="40" t="s">
        <v>112</v>
      </c>
      <c r="C22" s="40" t="s">
        <v>139</v>
      </c>
      <c r="D22" s="40" t="s">
        <v>140</v>
      </c>
      <c r="E22" s="40"/>
      <c r="F22" s="39">
        <v>45658.25</v>
      </c>
      <c r="G22" s="39">
        <v>46023.25</v>
      </c>
      <c r="H22" s="38">
        <v>120000</v>
      </c>
      <c r="I22" s="38">
        <v>120000</v>
      </c>
      <c r="J22" s="38">
        <v>190800</v>
      </c>
    </row>
    <row r="23" spans="1:10" hidden="1" x14ac:dyDescent="0.25">
      <c r="A23" s="40" t="s">
        <v>111</v>
      </c>
      <c r="B23" s="40" t="s">
        <v>112</v>
      </c>
      <c r="C23" s="40" t="s">
        <v>141</v>
      </c>
      <c r="D23" s="40" t="s">
        <v>142</v>
      </c>
      <c r="E23" s="40"/>
      <c r="F23" s="39">
        <v>45658.25</v>
      </c>
      <c r="G23" s="39">
        <v>46023.25</v>
      </c>
      <c r="H23" s="38">
        <v>160000</v>
      </c>
      <c r="I23" s="38">
        <v>0</v>
      </c>
      <c r="J23" s="38">
        <v>251475</v>
      </c>
    </row>
    <row r="24" spans="1:10" hidden="1" x14ac:dyDescent="0.25">
      <c r="A24" s="40" t="s">
        <v>111</v>
      </c>
      <c r="B24" s="40" t="s">
        <v>112</v>
      </c>
      <c r="C24" s="40" t="s">
        <v>52</v>
      </c>
      <c r="D24" s="40" t="s">
        <v>143</v>
      </c>
      <c r="E24" s="40"/>
      <c r="F24" s="39">
        <v>45658.25</v>
      </c>
      <c r="G24" s="39">
        <v>46023.25</v>
      </c>
      <c r="H24" s="38">
        <v>415000</v>
      </c>
      <c r="I24" s="38">
        <v>435000</v>
      </c>
      <c r="J24" s="38">
        <v>140000</v>
      </c>
    </row>
    <row r="25" spans="1:10" hidden="1" x14ac:dyDescent="0.25">
      <c r="A25" s="40" t="s">
        <v>111</v>
      </c>
      <c r="B25" s="40" t="s">
        <v>112</v>
      </c>
      <c r="C25" s="40" t="s">
        <v>35</v>
      </c>
      <c r="D25" s="40" t="s">
        <v>144</v>
      </c>
      <c r="E25" s="40"/>
      <c r="F25" s="39">
        <v>45658.25</v>
      </c>
      <c r="G25" s="39">
        <v>46023.25</v>
      </c>
      <c r="H25" s="38">
        <v>3593588</v>
      </c>
      <c r="I25" s="38">
        <v>3968350</v>
      </c>
      <c r="J25" s="38">
        <v>1386412</v>
      </c>
    </row>
    <row r="26" spans="1:10" hidden="1" x14ac:dyDescent="0.25">
      <c r="A26" s="40" t="s">
        <v>111</v>
      </c>
      <c r="B26" s="40" t="s">
        <v>112</v>
      </c>
      <c r="C26" s="40" t="s">
        <v>58</v>
      </c>
      <c r="D26" s="40" t="s">
        <v>145</v>
      </c>
      <c r="E26" s="40"/>
      <c r="F26" s="39">
        <v>45658.25</v>
      </c>
      <c r="G26" s="39">
        <v>46023.25</v>
      </c>
      <c r="H26" s="38">
        <v>174407</v>
      </c>
      <c r="I26" s="38">
        <v>179190</v>
      </c>
      <c r="J26" s="38">
        <v>103093</v>
      </c>
    </row>
    <row r="27" spans="1:10" hidden="1" x14ac:dyDescent="0.25">
      <c r="A27" s="40" t="s">
        <v>111</v>
      </c>
      <c r="B27" s="40" t="s">
        <v>112</v>
      </c>
      <c r="C27" s="40" t="s">
        <v>82</v>
      </c>
      <c r="D27" s="40" t="s">
        <v>146</v>
      </c>
      <c r="E27" s="40"/>
      <c r="F27" s="39">
        <v>45658.25</v>
      </c>
      <c r="G27" s="39">
        <v>46023.25</v>
      </c>
      <c r="H27" s="38">
        <v>246765</v>
      </c>
      <c r="I27" s="38">
        <v>246764</v>
      </c>
      <c r="J27" s="38">
        <v>308235</v>
      </c>
    </row>
    <row r="28" spans="1:10" hidden="1" x14ac:dyDescent="0.25">
      <c r="A28" s="40" t="s">
        <v>111</v>
      </c>
      <c r="B28" s="40" t="s">
        <v>112</v>
      </c>
      <c r="C28" s="40" t="s">
        <v>15</v>
      </c>
      <c r="D28" s="40" t="s">
        <v>147</v>
      </c>
      <c r="E28" s="40"/>
      <c r="F28" s="39">
        <v>45658.25</v>
      </c>
      <c r="G28" s="39">
        <v>46023.25</v>
      </c>
      <c r="H28" s="38">
        <v>100000</v>
      </c>
      <c r="I28" s="38">
        <v>150000</v>
      </c>
      <c r="J28" s="38">
        <v>166240</v>
      </c>
    </row>
    <row r="29" spans="1:10" hidden="1" x14ac:dyDescent="0.25">
      <c r="A29" s="40" t="s">
        <v>111</v>
      </c>
      <c r="B29" s="40" t="s">
        <v>112</v>
      </c>
      <c r="C29" s="40" t="s">
        <v>86</v>
      </c>
      <c r="D29" s="40" t="s">
        <v>148</v>
      </c>
      <c r="E29" s="40"/>
      <c r="F29" s="39">
        <v>45658.25</v>
      </c>
      <c r="G29" s="39">
        <v>46023.25</v>
      </c>
      <c r="H29" s="38">
        <v>495059</v>
      </c>
      <c r="I29" s="38">
        <v>539138</v>
      </c>
      <c r="J29" s="38">
        <v>947941</v>
      </c>
    </row>
    <row r="30" spans="1:10" hidden="1" x14ac:dyDescent="0.25">
      <c r="A30" s="40" t="s">
        <v>111</v>
      </c>
      <c r="B30" s="40" t="s">
        <v>112</v>
      </c>
      <c r="C30" s="40" t="s">
        <v>70</v>
      </c>
      <c r="D30" s="40" t="s">
        <v>149</v>
      </c>
      <c r="E30" s="40"/>
      <c r="F30" s="39">
        <v>45658.25</v>
      </c>
      <c r="G30" s="39">
        <v>46023.25</v>
      </c>
      <c r="H30" s="38">
        <v>60500</v>
      </c>
      <c r="I30" s="38">
        <v>60500</v>
      </c>
      <c r="J30" s="38">
        <v>1000</v>
      </c>
    </row>
    <row r="31" spans="1:10" hidden="1" x14ac:dyDescent="0.25">
      <c r="A31" s="40" t="s">
        <v>111</v>
      </c>
      <c r="B31" s="40" t="s">
        <v>112</v>
      </c>
      <c r="C31" s="40" t="s">
        <v>68</v>
      </c>
      <c r="D31" s="40" t="s">
        <v>150</v>
      </c>
      <c r="E31" s="40"/>
      <c r="F31" s="39">
        <v>45658.25</v>
      </c>
      <c r="G31" s="39">
        <v>46023.25</v>
      </c>
      <c r="H31" s="38">
        <v>60078</v>
      </c>
      <c r="I31" s="38">
        <v>63437</v>
      </c>
      <c r="J31" s="38">
        <v>89922</v>
      </c>
    </row>
    <row r="32" spans="1:10" hidden="1" x14ac:dyDescent="0.25">
      <c r="A32" s="40" t="s">
        <v>111</v>
      </c>
      <c r="B32" s="40" t="s">
        <v>112</v>
      </c>
      <c r="C32" s="40" t="s">
        <v>66</v>
      </c>
      <c r="D32" s="40" t="s">
        <v>151</v>
      </c>
      <c r="E32" s="40"/>
      <c r="F32" s="39">
        <v>45658.25</v>
      </c>
      <c r="G32" s="39">
        <v>46023.25</v>
      </c>
      <c r="H32" s="38">
        <v>216122</v>
      </c>
      <c r="I32" s="38">
        <v>271000</v>
      </c>
      <c r="J32" s="38">
        <v>338878</v>
      </c>
    </row>
    <row r="33" spans="1:10" hidden="1" x14ac:dyDescent="0.25">
      <c r="A33" s="40" t="s">
        <v>111</v>
      </c>
      <c r="B33" s="40" t="s">
        <v>112</v>
      </c>
      <c r="C33" s="40" t="s">
        <v>152</v>
      </c>
      <c r="D33" s="40" t="s">
        <v>153</v>
      </c>
      <c r="E33" s="40"/>
      <c r="F33" s="39">
        <v>45658.25</v>
      </c>
      <c r="G33" s="39">
        <v>46023.25</v>
      </c>
      <c r="H33" s="38">
        <v>40000</v>
      </c>
      <c r="I33" s="38">
        <v>40000</v>
      </c>
      <c r="J33" s="38">
        <v>32000</v>
      </c>
    </row>
    <row r="34" spans="1:10" hidden="1" x14ac:dyDescent="0.25">
      <c r="A34" s="40" t="s">
        <v>111</v>
      </c>
      <c r="B34" s="40" t="s">
        <v>112</v>
      </c>
      <c r="C34" s="40" t="s">
        <v>154</v>
      </c>
      <c r="D34" s="40" t="s">
        <v>155</v>
      </c>
      <c r="E34" s="40"/>
      <c r="F34" s="39">
        <v>45658.25</v>
      </c>
      <c r="G34" s="39">
        <v>46023.25</v>
      </c>
      <c r="H34" s="38">
        <v>120000</v>
      </c>
      <c r="I34" s="38">
        <v>120000</v>
      </c>
      <c r="J34" s="38">
        <v>156280</v>
      </c>
    </row>
    <row r="35" spans="1:10" hidden="1" x14ac:dyDescent="0.25">
      <c r="A35" s="40" t="s">
        <v>111</v>
      </c>
      <c r="B35" s="40" t="s">
        <v>112</v>
      </c>
      <c r="C35" s="40" t="s">
        <v>33</v>
      </c>
      <c r="D35" s="40" t="s">
        <v>156</v>
      </c>
      <c r="E35" s="40"/>
      <c r="F35" s="39">
        <v>45658.25</v>
      </c>
      <c r="G35" s="39">
        <v>46023.25</v>
      </c>
      <c r="H35" s="38">
        <v>72391</v>
      </c>
      <c r="I35" s="38">
        <v>72411</v>
      </c>
      <c r="J35" s="38">
        <v>149609</v>
      </c>
    </row>
    <row r="36" spans="1:10" hidden="1" x14ac:dyDescent="0.25">
      <c r="A36" s="40" t="s">
        <v>111</v>
      </c>
      <c r="B36" s="40" t="s">
        <v>112</v>
      </c>
      <c r="C36" s="40" t="s">
        <v>157</v>
      </c>
      <c r="D36" s="40" t="s">
        <v>158</v>
      </c>
      <c r="E36" s="40"/>
      <c r="F36" s="39">
        <v>45658.25</v>
      </c>
      <c r="G36" s="39">
        <v>46023.25</v>
      </c>
      <c r="H36" s="38">
        <v>66939</v>
      </c>
      <c r="I36" s="38">
        <v>70213</v>
      </c>
      <c r="J36" s="38">
        <v>226811</v>
      </c>
    </row>
    <row r="37" spans="1:10" hidden="1" x14ac:dyDescent="0.25">
      <c r="A37" s="40" t="s">
        <v>111</v>
      </c>
      <c r="B37" s="40" t="s">
        <v>112</v>
      </c>
      <c r="C37" s="40" t="s">
        <v>64</v>
      </c>
      <c r="D37" s="40" t="s">
        <v>159</v>
      </c>
      <c r="E37" s="40"/>
      <c r="F37" s="39">
        <v>45658.25</v>
      </c>
      <c r="G37" s="39">
        <v>46023.25</v>
      </c>
      <c r="H37" s="38">
        <v>155000</v>
      </c>
      <c r="I37" s="38">
        <v>165000</v>
      </c>
      <c r="J37" s="38">
        <v>289000</v>
      </c>
    </row>
    <row r="38" spans="1:10" hidden="1" x14ac:dyDescent="0.25">
      <c r="A38" s="40" t="s">
        <v>111</v>
      </c>
      <c r="B38" s="40" t="s">
        <v>112</v>
      </c>
      <c r="C38" s="40" t="s">
        <v>17</v>
      </c>
      <c r="D38" s="40" t="s">
        <v>160</v>
      </c>
      <c r="E38" s="40"/>
      <c r="F38" s="39">
        <v>45658.25</v>
      </c>
      <c r="G38" s="39">
        <v>46023.25</v>
      </c>
      <c r="H38" s="38">
        <v>1255362</v>
      </c>
      <c r="I38" s="38">
        <v>1405896</v>
      </c>
      <c r="J38" s="38">
        <v>664938</v>
      </c>
    </row>
    <row r="39" spans="1:10" hidden="1" x14ac:dyDescent="0.25">
      <c r="A39" s="40" t="s">
        <v>111</v>
      </c>
      <c r="B39" s="40" t="s">
        <v>112</v>
      </c>
      <c r="C39" s="40" t="s">
        <v>80</v>
      </c>
      <c r="D39" s="40" t="s">
        <v>161</v>
      </c>
      <c r="E39" s="40"/>
      <c r="F39" s="39">
        <v>45658.25</v>
      </c>
      <c r="G39" s="39">
        <v>46023.25</v>
      </c>
      <c r="H39" s="38">
        <v>49500</v>
      </c>
      <c r="I39" s="38">
        <v>50000</v>
      </c>
      <c r="J39" s="38">
        <v>61500</v>
      </c>
    </row>
    <row r="40" spans="1:10" hidden="1" x14ac:dyDescent="0.25">
      <c r="A40" s="40" t="s">
        <v>111</v>
      </c>
      <c r="B40" s="40" t="s">
        <v>112</v>
      </c>
      <c r="C40" s="40" t="s">
        <v>54</v>
      </c>
      <c r="D40" s="40" t="s">
        <v>162</v>
      </c>
      <c r="E40" s="40"/>
      <c r="F40" s="39">
        <v>45658.25</v>
      </c>
      <c r="G40" s="39">
        <v>46023.25</v>
      </c>
      <c r="H40" s="38">
        <v>360000</v>
      </c>
      <c r="I40" s="38">
        <v>400000</v>
      </c>
      <c r="J40" s="38">
        <v>355000</v>
      </c>
    </row>
    <row r="41" spans="1:10" hidden="1" x14ac:dyDescent="0.25">
      <c r="A41" s="40"/>
      <c r="B41" s="40"/>
      <c r="C41" s="40"/>
      <c r="D41" s="40"/>
      <c r="E41" s="40"/>
      <c r="F41" s="39"/>
      <c r="G41" s="39"/>
      <c r="H41" s="38"/>
      <c r="I41" s="38"/>
      <c r="J41" s="38"/>
    </row>
  </sheetData>
  <autoFilter ref="A1:J41" xr:uid="{923FAC2B-FA86-4F4C-8458-A1CDC9A67749}">
    <filterColumn colId="3">
      <filters>
        <filter val="Boizenburg (EX)"/>
      </filters>
    </filterColumn>
  </autoFilter>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IB 2025</vt:lpstr>
      <vt:lpstr>Bestellungen 2025</vt:lpstr>
      <vt:lpstr>IB angefragt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2024-10-14T08:07:19Z</dcterms:created>
  <dcterms:modified xsi:type="dcterms:W3CDTF">2024-10-14T08:07:36Z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03078e-5ac8-4b5a-94be-17324855b48f_Enabled">
    <vt:lpwstr>true</vt:lpwstr>
  </property>
  <property fmtid="{D5CDD505-2E9C-101B-9397-08002B2CF9AE}" pid="3" name="MSIP_Label_4203078e-5ac8-4b5a-94be-17324855b48f_SetDate">
    <vt:lpwstr>2024-10-14T08:07:33Z</vt:lpwstr>
  </property>
  <property fmtid="{D5CDD505-2E9C-101B-9397-08002B2CF9AE}" pid="4" name="MSIP_Label_4203078e-5ac8-4b5a-94be-17324855b48f_Method">
    <vt:lpwstr>Standard</vt:lpwstr>
  </property>
  <property fmtid="{D5CDD505-2E9C-101B-9397-08002B2CF9AE}" pid="5" name="MSIP_Label_4203078e-5ac8-4b5a-94be-17324855b48f_Name">
    <vt:lpwstr>4203078e-5ac8-4b5a-94be-17324855b48f</vt:lpwstr>
  </property>
  <property fmtid="{D5CDD505-2E9C-101B-9397-08002B2CF9AE}" pid="6" name="MSIP_Label_4203078e-5ac8-4b5a-94be-17324855b48f_SiteId">
    <vt:lpwstr>fd0ee46b-a18b-4741-9d59-65ab9ea24756</vt:lpwstr>
  </property>
  <property fmtid="{D5CDD505-2E9C-101B-9397-08002B2CF9AE}" pid="7" name="MSIP_Label_4203078e-5ac8-4b5a-94be-17324855b48f_ActionId">
    <vt:lpwstr>bd72e29f-9031-406c-8198-734560d8a46f</vt:lpwstr>
  </property>
  <property fmtid="{D5CDD505-2E9C-101B-9397-08002B2CF9AE}" pid="8" name="MSIP_Label_4203078e-5ac8-4b5a-94be-17324855b48f_ContentBits">
    <vt:lpwstr>0</vt:lpwstr>
  </property>
</Properties>
</file>